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0" windowWidth="12240" windowHeight="8145" tabRatio="848" firstSheet="1" activeTab="5"/>
  </bookViews>
  <sheets>
    <sheet name="填表说明" sheetId="1" r:id="rId1"/>
    <sheet name="通识教育课" sheetId="2" r:id="rId2"/>
    <sheet name="学科基础课程和专业必修课" sheetId="3" r:id="rId3"/>
    <sheet name="专业选修课" sheetId="4" r:id="rId4"/>
    <sheet name="实践环节" sheetId="5" r:id="rId5"/>
    <sheet name="比例分配表" sheetId="6" r:id="rId6"/>
  </sheets>
  <definedNames/>
  <calcPr fullCalcOnLoad="1"/>
</workbook>
</file>

<file path=xl/sharedStrings.xml><?xml version="1.0" encoding="utf-8"?>
<sst xmlns="http://schemas.openxmlformats.org/spreadsheetml/2006/main" count="462" uniqueCount="259">
  <si>
    <t>课程编号</t>
  </si>
  <si>
    <t>考试方式</t>
  </si>
  <si>
    <r>
      <t>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配</t>
    </r>
  </si>
  <si>
    <t>课内学分</t>
  </si>
  <si>
    <t>课外学分</t>
  </si>
  <si>
    <t>各学期学分分配</t>
  </si>
  <si>
    <t>建议起止周次</t>
  </si>
  <si>
    <t>是否集中周考试</t>
  </si>
  <si>
    <t>课内</t>
  </si>
  <si>
    <t>课外</t>
  </si>
  <si>
    <t>小</t>
  </si>
  <si>
    <t>形势与政策</t>
  </si>
  <si>
    <t>O</t>
  </si>
  <si>
    <t>√</t>
  </si>
  <si>
    <t>英语</t>
  </si>
  <si>
    <t>毛泽东思想与中国特色社会主义理论体系概论</t>
  </si>
  <si>
    <t>马克思主义基本原理概论</t>
  </si>
  <si>
    <t>中国近现代史纲要</t>
  </si>
  <si>
    <t>思想道德修养与法律基础</t>
  </si>
  <si>
    <t>军事理论</t>
  </si>
  <si>
    <r>
      <t>通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识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教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育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选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修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课</t>
    </r>
  </si>
  <si>
    <t>学科基础课程和专业必修课</t>
  </si>
  <si>
    <r>
      <t>课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程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称</t>
    </r>
  </si>
  <si>
    <t>是否专业主干课程</t>
  </si>
  <si>
    <r>
      <t>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时</t>
    </r>
  </si>
  <si>
    <t>学时分配</t>
  </si>
  <si>
    <t>课   内   学   分</t>
  </si>
  <si>
    <r>
      <t>实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验</t>
    </r>
  </si>
  <si>
    <r>
      <t>上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机</t>
    </r>
  </si>
  <si>
    <t>集中安排的实践环节</t>
  </si>
  <si>
    <r>
      <t>课程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编号</t>
    </r>
  </si>
  <si>
    <t>实践环节名称</t>
  </si>
  <si>
    <r>
      <t>周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数</t>
    </r>
  </si>
  <si>
    <t>实 验 时 数</t>
  </si>
  <si>
    <t>上机时数</t>
  </si>
  <si>
    <t>学分</t>
  </si>
  <si>
    <t>大学体育</t>
  </si>
  <si>
    <t>√</t>
  </si>
  <si>
    <t>O</t>
  </si>
  <si>
    <t>实验</t>
  </si>
  <si>
    <t>上机</t>
  </si>
  <si>
    <t>课外</t>
  </si>
  <si>
    <t>课内</t>
  </si>
  <si>
    <t>总学时</t>
  </si>
  <si>
    <t>课程编号</t>
  </si>
  <si>
    <t>课程名称</t>
  </si>
  <si>
    <t>课   外   学   分</t>
  </si>
  <si>
    <t>填表说明</t>
  </si>
  <si>
    <r>
      <rPr>
        <sz val="16"/>
        <rFont val="黑体"/>
        <family val="3"/>
      </rPr>
      <t>通 识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教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育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必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修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课</t>
    </r>
  </si>
  <si>
    <t>各教学环节学时、学分分配表</t>
  </si>
  <si>
    <t>最低专业选修课程合计</t>
  </si>
  <si>
    <t>课程类别</t>
  </si>
  <si>
    <t>课程
性质</t>
  </si>
  <si>
    <t>学时</t>
  </si>
  <si>
    <t>学分</t>
  </si>
  <si>
    <t>学期学分分配表</t>
  </si>
  <si>
    <t>小</t>
  </si>
  <si>
    <r>
      <rPr>
        <sz val="12"/>
        <rFont val="宋体"/>
        <family val="0"/>
      </rPr>
      <t>一、以只读方式为否的形式打开此表，修改后保存。</t>
    </r>
  </si>
  <si>
    <r>
      <rPr>
        <sz val="12"/>
        <rFont val="宋体"/>
        <family val="0"/>
      </rPr>
      <t>三、考试方式分为考试、考查两种，若为考试课程请划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√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，若为考查课程请划</t>
    </r>
    <r>
      <rPr>
        <sz val="12"/>
        <rFont val="Times New Roman"/>
        <family val="1"/>
      </rPr>
      <t>“O”</t>
    </r>
    <r>
      <rPr>
        <sz val="12"/>
        <rFont val="宋体"/>
        <family val="0"/>
      </rPr>
      <t>。</t>
    </r>
  </si>
  <si>
    <r>
      <rPr>
        <sz val="12"/>
        <rFont val="宋体"/>
        <family val="0"/>
      </rPr>
      <t>四、务必注意各学期（含小学期）的学分分布均衡性问题。</t>
    </r>
  </si>
  <si>
    <t>大学生心理健康</t>
  </si>
  <si>
    <t>1500011B 1500021B 1500031B 1500041B</t>
  </si>
  <si>
    <t>5100041B
5100051B
5100061B
5100071B</t>
  </si>
  <si>
    <t>1200021B</t>
  </si>
  <si>
    <t>1200051B</t>
  </si>
  <si>
    <t>5200011B</t>
  </si>
  <si>
    <t>5200021B</t>
  </si>
  <si>
    <t>5700013B</t>
  </si>
  <si>
    <t>5200023B</t>
  </si>
  <si>
    <r>
      <rPr>
        <sz val="9"/>
        <rFont val="宋体"/>
        <family val="0"/>
      </rPr>
      <t>入学教育</t>
    </r>
  </si>
  <si>
    <r>
      <rPr>
        <sz val="9"/>
        <rFont val="宋体"/>
        <family val="0"/>
      </rPr>
      <t>军事训练</t>
    </r>
  </si>
  <si>
    <t>O</t>
  </si>
  <si>
    <r>
      <rPr>
        <sz val="9"/>
        <rFont val="宋体"/>
        <family val="0"/>
      </rPr>
      <t>创新创业教育</t>
    </r>
  </si>
  <si>
    <r>
      <rPr>
        <sz val="9"/>
        <rFont val="宋体"/>
        <family val="0"/>
      </rPr>
      <t>公益活动</t>
    </r>
  </si>
  <si>
    <r>
      <rPr>
        <sz val="9"/>
        <rFont val="宋体"/>
        <family val="0"/>
      </rPr>
      <t>就业指导</t>
    </r>
  </si>
  <si>
    <r>
      <rPr>
        <sz val="9"/>
        <rFont val="宋体"/>
        <family val="0"/>
      </rPr>
      <t>√</t>
    </r>
  </si>
  <si>
    <r>
      <rPr>
        <sz val="9"/>
        <rFont val="宋体"/>
        <family val="0"/>
      </rPr>
      <t>分散</t>
    </r>
  </si>
  <si>
    <t>学科基础与专业课程</t>
  </si>
  <si>
    <t>辅修课程</t>
  </si>
  <si>
    <r>
      <rPr>
        <sz val="9"/>
        <rFont val="宋体"/>
        <family val="0"/>
      </rPr>
      <t>理论教学</t>
    </r>
  </si>
  <si>
    <t>通识教育课程</t>
  </si>
  <si>
    <r>
      <rPr>
        <sz val="9"/>
        <rFont val="宋体"/>
        <family val="0"/>
      </rPr>
      <t>必修</t>
    </r>
  </si>
  <si>
    <r>
      <rPr>
        <sz val="9"/>
        <rFont val="宋体"/>
        <family val="0"/>
      </rPr>
      <t>选修</t>
    </r>
  </si>
  <si>
    <r>
      <rPr>
        <sz val="9"/>
        <rFont val="宋体"/>
        <family val="0"/>
      </rPr>
      <t>实践教学</t>
    </r>
  </si>
  <si>
    <r>
      <rPr>
        <sz val="9"/>
        <rFont val="宋体"/>
        <family val="0"/>
      </rPr>
      <t>合计</t>
    </r>
  </si>
  <si>
    <r>
      <rPr>
        <sz val="9"/>
        <rFont val="宋体"/>
        <family val="0"/>
      </rPr>
      <t>最低毕业学分</t>
    </r>
  </si>
  <si>
    <t>备注：</t>
  </si>
  <si>
    <t>实践教学学时填周数。</t>
  </si>
  <si>
    <t>集中安排的实践环节
（含创新创业教育 4学分）</t>
  </si>
  <si>
    <t>备注：</t>
  </si>
  <si>
    <t>总学时合计中不包括形式与政策的总学时，课外学时合计中不包括形式与政策、大学体育的课外学时。</t>
  </si>
  <si>
    <r>
      <t xml:space="preserve">    我校通识教育选修课共分九类：哲学、历史与心理学类；文化、语言与文学类；经济、管理与法律类；自然、环境与科学类；信息、技术与工程类；艺术、体育与健康类；就业、创新与创业类；社会、交往与礼仪类；人生规划、品德与修养类。</t>
    </r>
    <r>
      <rPr>
        <sz val="11"/>
        <rFont val="宋体"/>
        <family val="0"/>
      </rPr>
      <t>学生毕业时其通识教育选修课学分分布应不少于上述类别中的六类，且不低于</t>
    </r>
    <r>
      <rPr>
        <sz val="11"/>
        <rFont val="宋体"/>
        <family val="0"/>
      </rPr>
      <t>9</t>
    </r>
    <r>
      <rPr>
        <sz val="11"/>
        <rFont val="宋体"/>
        <family val="0"/>
      </rPr>
      <t>学分。</t>
    </r>
  </si>
  <si>
    <r>
      <t>学时不包括课外学时，学分包括课内学分和课外学分</t>
    </r>
    <r>
      <rPr>
        <sz val="10"/>
        <rFont val="宋体"/>
        <family val="0"/>
      </rPr>
      <t>。</t>
    </r>
  </si>
  <si>
    <t>学分比例</t>
  </si>
  <si>
    <t>选修
（最低）</t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</si>
  <si>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0"/>
      </rPr>
      <t>计</t>
    </r>
  </si>
  <si>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</si>
  <si>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</si>
  <si>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二、请填写表中绿色部分的内容，表中白色部分为固定内容或自动统计，请勿修改。</t>
  </si>
  <si>
    <r>
      <rPr>
        <sz val="12"/>
        <rFont val="宋体"/>
        <family val="0"/>
      </rPr>
      <t>五、各学院按照</t>
    </r>
    <r>
      <rPr>
        <sz val="12"/>
        <rFont val="宋体"/>
        <family val="0"/>
      </rPr>
      <t>《课程编码规则》（附件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）</t>
    </r>
    <r>
      <rPr>
        <sz val="12"/>
        <rFont val="宋体"/>
        <family val="0"/>
      </rPr>
      <t>中的方法与说明编写本单位各门课程的课程编号</t>
    </r>
    <r>
      <rPr>
        <sz val="12"/>
        <rFont val="宋体"/>
        <family val="0"/>
      </rPr>
      <t>，编码注意事项：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1. </t>
    </r>
    <r>
      <rPr>
        <sz val="12"/>
        <rFont val="宋体"/>
        <family val="0"/>
      </rPr>
      <t xml:space="preserve">对于不同学期开课的课程要有相应学期的编码，例如高等数学由两个学期开课就要编两个编码。
</t>
    </r>
    <r>
      <rPr>
        <sz val="12"/>
        <rFont val="Times New Roman"/>
        <family val="1"/>
      </rPr>
      <t xml:space="preserve">2. </t>
    </r>
    <r>
      <rPr>
        <sz val="12"/>
        <rFont val="宋体"/>
        <family val="0"/>
      </rPr>
      <t>对于同一门课程不同学时的要用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B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区别，如高等数学</t>
    </r>
    <r>
      <rPr>
        <sz val="12"/>
        <rFont val="Times New Roman"/>
        <family val="1"/>
      </rPr>
      <t>A 192</t>
    </r>
    <r>
      <rPr>
        <sz val="12"/>
        <rFont val="宋体"/>
        <family val="0"/>
      </rPr>
      <t>、高等数学</t>
    </r>
    <r>
      <rPr>
        <sz val="12"/>
        <rFont val="Times New Roman"/>
        <family val="1"/>
      </rPr>
      <t>B 144</t>
    </r>
    <r>
      <rPr>
        <sz val="12"/>
        <rFont val="宋体"/>
        <family val="0"/>
      </rPr>
      <t>。</t>
    </r>
    <r>
      <rPr>
        <sz val="12"/>
        <rFont val="Times New Roman"/>
        <family val="1"/>
      </rPr>
      <t xml:space="preserve">
3. </t>
    </r>
    <r>
      <rPr>
        <sz val="12"/>
        <rFont val="宋体"/>
        <family val="0"/>
      </rPr>
      <t>对于同一学时有不同的实验上机等学时的要用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来区分，如分析化学</t>
    </r>
    <r>
      <rPr>
        <sz val="12"/>
        <rFont val="Times New Roman"/>
        <family val="1"/>
      </rPr>
      <t>A1 40</t>
    </r>
    <r>
      <rPr>
        <sz val="12"/>
        <rFont val="宋体"/>
        <family val="0"/>
      </rPr>
      <t>、分析化学</t>
    </r>
    <r>
      <rPr>
        <sz val="12"/>
        <rFont val="Times New Roman"/>
        <family val="1"/>
      </rPr>
      <t>A2 40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32+8</t>
    </r>
    <r>
      <rPr>
        <sz val="12"/>
        <rFont val="宋体"/>
        <family val="0"/>
      </rPr>
      <t xml:space="preserve">）。
</t>
    </r>
    <r>
      <rPr>
        <sz val="12"/>
        <rFont val="Times New Roman"/>
        <family val="1"/>
      </rPr>
      <t xml:space="preserve">4. </t>
    </r>
    <r>
      <rPr>
        <sz val="12"/>
        <rFont val="宋体"/>
        <family val="0"/>
      </rPr>
      <t xml:space="preserve">对于不同专业同一课程要统一编码，即课程名称、学时学分一致的课程。
</t>
    </r>
    <r>
      <rPr>
        <sz val="12"/>
        <rFont val="Times New Roman"/>
        <family val="1"/>
      </rPr>
      <t xml:space="preserve">5. </t>
    </r>
    <r>
      <rPr>
        <sz val="12"/>
        <rFont val="宋体"/>
        <family val="0"/>
      </rPr>
      <t xml:space="preserve">注意不能与学校平台课程编码重复。
</t>
    </r>
  </si>
  <si>
    <t>四年制最低毕业学分原则上不高于190学分。</t>
  </si>
  <si>
    <t>1400071B</t>
  </si>
  <si>
    <t>线性代数</t>
  </si>
  <si>
    <t>1400091B</t>
  </si>
  <si>
    <t>0500011B</t>
  </si>
  <si>
    <t>大学计算机基础</t>
  </si>
  <si>
    <t>0400052B</t>
  </si>
  <si>
    <t>1100011B</t>
  </si>
  <si>
    <t>现代企业管理</t>
  </si>
  <si>
    <t>高等数学A</t>
  </si>
  <si>
    <t>电工与电子技术A</t>
  </si>
  <si>
    <t>是</t>
  </si>
  <si>
    <t>是</t>
  </si>
  <si>
    <t>0600062B</t>
  </si>
  <si>
    <t>0700071B</t>
  </si>
  <si>
    <t>0200022B</t>
  </si>
  <si>
    <t>1-4</t>
  </si>
  <si>
    <t>5600013B</t>
  </si>
  <si>
    <t>分散</t>
  </si>
  <si>
    <t>工程训练B</t>
  </si>
  <si>
    <t>电子实习</t>
  </si>
  <si>
    <t>大学物理实验</t>
  </si>
  <si>
    <t>机械设计基础课程设计</t>
  </si>
  <si>
    <t>3-6</t>
  </si>
  <si>
    <t>工艺与设备课程设计</t>
  </si>
  <si>
    <t>金属材料工程综合实验</t>
  </si>
  <si>
    <t>毕业实习</t>
  </si>
  <si>
    <t>毕业设计</t>
  </si>
  <si>
    <t>0300082B</t>
  </si>
  <si>
    <t>0300012B</t>
  </si>
  <si>
    <t>0300022B 0300032B</t>
  </si>
  <si>
    <t>0320052B</t>
  </si>
  <si>
    <t>0320062B</t>
  </si>
  <si>
    <t>0320072B</t>
  </si>
  <si>
    <t>0320082B</t>
  </si>
  <si>
    <t>0320012B</t>
  </si>
  <si>
    <t>0350062B
0350072B</t>
  </si>
  <si>
    <t>0320120X</t>
  </si>
  <si>
    <t>0320110X</t>
  </si>
  <si>
    <t>0350280X</t>
  </si>
  <si>
    <t>0320140X</t>
  </si>
  <si>
    <t>0330260X</t>
  </si>
  <si>
    <t>0320190X</t>
  </si>
  <si>
    <t>0320200X</t>
  </si>
  <si>
    <t>0320150X</t>
  </si>
  <si>
    <t>0320220X</t>
  </si>
  <si>
    <t>0320230X</t>
  </si>
  <si>
    <t>0320240X</t>
  </si>
  <si>
    <t>0320250X</t>
  </si>
  <si>
    <t>0320260X</t>
  </si>
  <si>
    <t>0320160X</t>
  </si>
  <si>
    <t>5300023B</t>
  </si>
  <si>
    <t>5300053B</t>
  </si>
  <si>
    <t>0200023B</t>
  </si>
  <si>
    <t>0320273B</t>
  </si>
  <si>
    <t>0320283B</t>
  </si>
  <si>
    <t>0320313B</t>
  </si>
  <si>
    <t>0320293B</t>
  </si>
  <si>
    <t>0320303B</t>
  </si>
  <si>
    <r>
      <t>合肥工业大学</t>
    </r>
    <r>
      <rPr>
        <sz val="18"/>
        <rFont val="隶书"/>
        <family val="1"/>
      </rPr>
      <t xml:space="preserve">   </t>
    </r>
    <r>
      <rPr>
        <sz val="18"/>
        <rFont val="黑体"/>
        <family val="3"/>
      </rPr>
      <t>金属材料工程</t>
    </r>
    <r>
      <rPr>
        <sz val="18"/>
        <rFont val="隶书"/>
        <family val="1"/>
      </rPr>
      <t xml:space="preserve"> </t>
    </r>
    <r>
      <rPr>
        <sz val="18"/>
        <rFont val="黑体"/>
        <family val="3"/>
      </rPr>
      <t>专业指导性教学计划</t>
    </r>
  </si>
  <si>
    <t>合肥工业大学 金属材料工程专业指导性教学计划</t>
  </si>
  <si>
    <t>认识实习</t>
  </si>
  <si>
    <t>1-4</t>
  </si>
  <si>
    <r>
      <rPr>
        <sz val="9"/>
        <rFont val="宋体"/>
        <family val="0"/>
      </rPr>
      <t>物理化学</t>
    </r>
    <r>
      <rPr>
        <sz val="9"/>
        <rFont val="Times New Roman"/>
        <family val="1"/>
      </rPr>
      <t>B</t>
    </r>
  </si>
  <si>
    <r>
      <rPr>
        <sz val="9"/>
        <rFont val="宋体"/>
        <family val="0"/>
      </rPr>
      <t>是</t>
    </r>
  </si>
  <si>
    <r>
      <rPr>
        <sz val="9"/>
        <rFont val="宋体"/>
        <family val="0"/>
      </rPr>
      <t>√</t>
    </r>
  </si>
  <si>
    <r>
      <rPr>
        <sz val="9"/>
        <rFont val="宋体"/>
        <family val="0"/>
      </rPr>
      <t>工程图学</t>
    </r>
    <r>
      <rPr>
        <sz val="9"/>
        <rFont val="Times New Roman"/>
        <family val="1"/>
      </rPr>
      <t>A</t>
    </r>
  </si>
  <si>
    <r>
      <rPr>
        <sz val="9"/>
        <rFont val="宋体"/>
        <family val="0"/>
      </rPr>
      <t>机械设计基础</t>
    </r>
    <r>
      <rPr>
        <sz val="9"/>
        <rFont val="Times New Roman"/>
        <family val="1"/>
      </rPr>
      <t>B</t>
    </r>
  </si>
  <si>
    <r>
      <rPr>
        <sz val="10"/>
        <rFont val="宋体"/>
        <family val="0"/>
      </rPr>
      <t>材料分析测试方法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</si>
  <si>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</si>
  <si>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√</t>
    </r>
  </si>
  <si>
    <r>
      <rPr>
        <sz val="9"/>
        <rFont val="宋体"/>
        <family val="0"/>
      </rPr>
      <t>金属材料学</t>
    </r>
  </si>
  <si>
    <r>
      <rPr>
        <sz val="9"/>
        <rFont val="宋体"/>
        <family val="0"/>
      </rPr>
      <t>热处理原理及工艺</t>
    </r>
  </si>
  <si>
    <r>
      <rPr>
        <sz val="9"/>
        <rFont val="宋体"/>
        <family val="0"/>
      </rPr>
      <t>金属物理性能</t>
    </r>
  </si>
  <si>
    <r>
      <rPr>
        <sz val="9"/>
        <rFont val="宋体"/>
        <family val="0"/>
      </rPr>
      <t>材料力学性能</t>
    </r>
    <r>
      <rPr>
        <sz val="9"/>
        <rFont val="Times New Roman"/>
        <family val="1"/>
      </rPr>
      <t>A</t>
    </r>
  </si>
  <si>
    <r>
      <rPr>
        <sz val="9"/>
        <rFont val="宋体"/>
        <family val="0"/>
      </rPr>
      <t>金属材料工程基础实验</t>
    </r>
  </si>
  <si>
    <r>
      <rPr>
        <sz val="9"/>
        <rFont val="宋体"/>
        <family val="0"/>
      </rPr>
      <t>材料成型原理及工艺</t>
    </r>
  </si>
  <si>
    <t>1-16</t>
  </si>
  <si>
    <r>
      <rPr>
        <sz val="9"/>
        <rFont val="宋体"/>
        <family val="0"/>
      </rPr>
      <t>专业导论</t>
    </r>
  </si>
  <si>
    <r>
      <rPr>
        <sz val="9"/>
        <rFont val="宋体"/>
        <family val="0"/>
      </rPr>
      <t>材料科学基础</t>
    </r>
    <r>
      <rPr>
        <sz val="9"/>
        <rFont val="Times New Roman"/>
        <family val="1"/>
      </rPr>
      <t>1</t>
    </r>
  </si>
  <si>
    <t>0320170X</t>
  </si>
  <si>
    <r>
      <rPr>
        <b/>
        <sz val="18"/>
        <rFont val="黑体"/>
        <family val="3"/>
      </rPr>
      <t>合肥工业大学</t>
    </r>
    <r>
      <rPr>
        <b/>
        <sz val="18"/>
        <rFont val="Times New Roman"/>
        <family val="1"/>
      </rPr>
      <t xml:space="preserve"> </t>
    </r>
    <r>
      <rPr>
        <b/>
        <sz val="18"/>
        <rFont val="黑体"/>
        <family val="3"/>
      </rPr>
      <t>金属材料工程专业指导性教学计划</t>
    </r>
  </si>
  <si>
    <r>
      <rPr>
        <sz val="16"/>
        <rFont val="黑体"/>
        <family val="3"/>
      </rPr>
      <t>专业选修课</t>
    </r>
  </si>
  <si>
    <r>
      <rPr>
        <sz val="10"/>
        <rFont val="宋体"/>
        <family val="0"/>
      </rPr>
      <t>课程编号</t>
    </r>
  </si>
  <si>
    <r>
      <rPr>
        <sz val="10"/>
        <rFont val="宋体"/>
        <family val="0"/>
      </rPr>
      <t>课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程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称</t>
    </r>
  </si>
  <si>
    <r>
      <rPr>
        <sz val="8"/>
        <rFont val="宋体"/>
        <family val="0"/>
      </rPr>
      <t>是否专业主干课程</t>
    </r>
  </si>
  <si>
    <r>
      <rPr>
        <sz val="10"/>
        <rFont val="宋体"/>
        <family val="0"/>
      </rPr>
      <t>考试方式</t>
    </r>
  </si>
  <si>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时</t>
    </r>
  </si>
  <si>
    <r>
      <rPr>
        <sz val="10"/>
        <rFont val="宋体"/>
        <family val="0"/>
      </rPr>
      <t>学时分配</t>
    </r>
  </si>
  <si>
    <r>
      <rPr>
        <sz val="10"/>
        <rFont val="宋体"/>
        <family val="0"/>
      </rPr>
      <t>课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内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学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分</t>
    </r>
  </si>
  <si>
    <r>
      <rPr>
        <sz val="10"/>
        <rFont val="宋体"/>
        <family val="0"/>
      </rPr>
      <t>课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外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学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分</t>
    </r>
  </si>
  <si>
    <r>
      <rPr>
        <sz val="10"/>
        <rFont val="宋体"/>
        <family val="0"/>
      </rPr>
      <t>各学期学分分配</t>
    </r>
  </si>
  <si>
    <r>
      <rPr>
        <sz val="10"/>
        <rFont val="宋体"/>
        <family val="0"/>
      </rPr>
      <t>建议起止周次</t>
    </r>
  </si>
  <si>
    <r>
      <rPr>
        <sz val="10"/>
        <rFont val="宋体"/>
        <family val="0"/>
      </rPr>
      <t>是否集中周考试</t>
    </r>
  </si>
  <si>
    <r>
      <rPr>
        <sz val="10"/>
        <rFont val="宋体"/>
        <family val="0"/>
      </rPr>
      <t>课内</t>
    </r>
  </si>
  <si>
    <r>
      <rPr>
        <sz val="10"/>
        <rFont val="宋体"/>
        <family val="0"/>
      </rPr>
      <t>实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验</t>
    </r>
  </si>
  <si>
    <r>
      <rPr>
        <sz val="10"/>
        <rFont val="宋体"/>
        <family val="0"/>
      </rPr>
      <t>上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机</t>
    </r>
  </si>
  <si>
    <r>
      <rPr>
        <sz val="10"/>
        <rFont val="宋体"/>
        <family val="0"/>
      </rPr>
      <t>课外</t>
    </r>
  </si>
  <si>
    <r>
      <rPr>
        <sz val="10"/>
        <rFont val="宋体"/>
        <family val="0"/>
      </rPr>
      <t>小</t>
    </r>
  </si>
  <si>
    <r>
      <rPr>
        <sz val="9"/>
        <rFont val="宋体"/>
        <family val="0"/>
      </rPr>
      <t>加热设备及车间设计</t>
    </r>
  </si>
  <si>
    <r>
      <rPr>
        <sz val="9"/>
        <rFont val="宋体"/>
        <family val="0"/>
      </rPr>
      <t>粉末冶金原理及工艺</t>
    </r>
  </si>
  <si>
    <r>
      <t>CAD/CAM</t>
    </r>
    <r>
      <rPr>
        <sz val="9"/>
        <rFont val="宋体"/>
        <family val="0"/>
      </rPr>
      <t>基础</t>
    </r>
  </si>
  <si>
    <r>
      <rPr>
        <sz val="9"/>
        <rFont val="宋体"/>
        <family val="0"/>
      </rPr>
      <t>材料的摩擦与磨损</t>
    </r>
  </si>
  <si>
    <r>
      <rPr>
        <sz val="9"/>
        <rFont val="宋体"/>
        <family val="0"/>
      </rPr>
      <t>√</t>
    </r>
  </si>
  <si>
    <r>
      <rPr>
        <sz val="9"/>
        <rFont val="宋体"/>
        <family val="0"/>
      </rPr>
      <t>合金熔炼原理与工艺</t>
    </r>
  </si>
  <si>
    <r>
      <rPr>
        <sz val="9"/>
        <rFont val="宋体"/>
        <family val="0"/>
      </rPr>
      <t>是</t>
    </r>
  </si>
  <si>
    <r>
      <rPr>
        <sz val="9"/>
        <rFont val="宋体"/>
        <family val="0"/>
      </rPr>
      <t>粉末冶金材料学</t>
    </r>
    <r>
      <rPr>
        <sz val="9"/>
        <rFont val="Times New Roman"/>
        <family val="1"/>
      </rPr>
      <t>B</t>
    </r>
  </si>
  <si>
    <r>
      <rPr>
        <sz val="9"/>
        <rFont val="宋体"/>
        <family val="0"/>
      </rPr>
      <t>复合材料学</t>
    </r>
  </si>
  <si>
    <r>
      <rPr>
        <sz val="9"/>
        <rFont val="宋体"/>
        <family val="0"/>
      </rPr>
      <t>硬质合金</t>
    </r>
    <r>
      <rPr>
        <sz val="9"/>
        <rFont val="Times New Roman"/>
        <family val="1"/>
      </rPr>
      <t>B</t>
    </r>
  </si>
  <si>
    <r>
      <rPr>
        <sz val="9"/>
        <rFont val="宋体"/>
        <family val="0"/>
      </rPr>
      <t>有色金属熔铸与加工</t>
    </r>
  </si>
  <si>
    <r>
      <rPr>
        <sz val="10"/>
        <rFont val="宋体"/>
        <family val="0"/>
      </rPr>
      <t>金属腐蚀与防护</t>
    </r>
  </si>
  <si>
    <r>
      <rPr>
        <sz val="9"/>
        <rFont val="宋体"/>
        <family val="0"/>
      </rPr>
      <t>材料表面工程</t>
    </r>
  </si>
  <si>
    <r>
      <rPr>
        <sz val="9"/>
        <rFont val="宋体"/>
        <family val="0"/>
      </rPr>
      <t>工程材料检测技术</t>
    </r>
  </si>
  <si>
    <r>
      <rPr>
        <sz val="9"/>
        <rFont val="宋体"/>
        <family val="0"/>
      </rPr>
      <t>计算机在材料科学中的应用</t>
    </r>
  </si>
  <si>
    <r>
      <rPr>
        <sz val="9"/>
        <rFont val="宋体"/>
        <family val="0"/>
      </rPr>
      <t>功能材料</t>
    </r>
  </si>
  <si>
    <r>
      <rPr>
        <sz val="9"/>
        <rFont val="宋体"/>
        <family val="0"/>
      </rPr>
      <t>纳米材料学</t>
    </r>
  </si>
  <si>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</si>
  <si>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r>
      <rPr>
        <sz val="9"/>
        <rFont val="宋体"/>
        <family val="0"/>
      </rPr>
      <t>薄膜科学与技术</t>
    </r>
    <r>
      <rPr>
        <sz val="9"/>
        <rFont val="Times New Roman"/>
        <family val="1"/>
      </rPr>
      <t>B</t>
    </r>
  </si>
  <si>
    <t>分散</t>
  </si>
  <si>
    <t>否</t>
  </si>
  <si>
    <t>概率论与数理统计</t>
  </si>
  <si>
    <t xml:space="preserve">1201111B 1201121B 1201131B 1201141B 1201151B  1201161B 1201171B 1201181B </t>
  </si>
  <si>
    <t>1200081B</t>
  </si>
  <si>
    <t>1400211B 1400221B</t>
  </si>
  <si>
    <t>1000231B 1000241B</t>
  </si>
  <si>
    <t xml:space="preserve">1000013B 1000023B </t>
  </si>
  <si>
    <t>5700023B
5700033B
5700043B
5700053B
5700063B
5700073B
5700083B
5700093B</t>
  </si>
  <si>
    <r>
      <t>8</t>
    </r>
    <r>
      <rPr>
        <sz val="9"/>
        <rFont val="宋体"/>
        <family val="0"/>
      </rPr>
      <t>学时</t>
    </r>
  </si>
  <si>
    <t>工科化学</t>
  </si>
  <si>
    <t>0200011B 0200021B</t>
  </si>
  <si>
    <t>11-19</t>
  </si>
  <si>
    <t xml:space="preserve">1-4        </t>
  </si>
  <si>
    <t>1-19</t>
  </si>
  <si>
    <t>8-19</t>
  </si>
  <si>
    <t>1-19</t>
  </si>
  <si>
    <t>1-19</t>
  </si>
  <si>
    <t>1-19</t>
  </si>
  <si>
    <t>1-9</t>
  </si>
  <si>
    <t>1-19</t>
  </si>
  <si>
    <t>11-19 1-9</t>
  </si>
  <si>
    <t>1-10</t>
  </si>
  <si>
    <t>1-19</t>
  </si>
  <si>
    <t>1-19</t>
  </si>
  <si>
    <t>0320014B</t>
  </si>
  <si>
    <t>大学物理B</t>
  </si>
  <si>
    <t>1200141B 1200151B</t>
  </si>
  <si>
    <t>0600011B</t>
  </si>
  <si>
    <r>
      <rPr>
        <sz val="9"/>
        <color indexed="8"/>
        <rFont val="宋体"/>
        <family val="0"/>
      </rPr>
      <t>工程力学</t>
    </r>
    <r>
      <rPr>
        <sz val="9"/>
        <color indexed="8"/>
        <rFont val="Times New Roman"/>
        <family val="1"/>
      </rPr>
      <t>A</t>
    </r>
  </si>
  <si>
    <r>
      <rPr>
        <sz val="9"/>
        <color indexed="8"/>
        <rFont val="宋体"/>
        <family val="0"/>
      </rPr>
      <t>是</t>
    </r>
  </si>
  <si>
    <r>
      <rPr>
        <sz val="9"/>
        <color indexed="8"/>
        <rFont val="宋体"/>
        <family val="0"/>
      </rPr>
      <t>√</t>
    </r>
  </si>
  <si>
    <t>0320130X</t>
  </si>
  <si>
    <t>128</t>
  </si>
  <si>
    <t>64</t>
  </si>
  <si>
    <r>
      <t>Engineering Materials(</t>
    </r>
    <r>
      <rPr>
        <sz val="9"/>
        <rFont val="宋体"/>
        <family val="0"/>
      </rPr>
      <t>双语</t>
    </r>
    <r>
      <rPr>
        <sz val="9"/>
        <rFont val="Times New Roman"/>
        <family val="1"/>
      </rPr>
      <t>)1</t>
    </r>
  </si>
  <si>
    <t>0320022B
0320032B</t>
  </si>
  <si>
    <t>1</t>
  </si>
  <si>
    <t>1-2</t>
  </si>
  <si>
    <t>材料工程基础2</t>
  </si>
  <si>
    <t>0300092B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</si>
</sst>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6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8"/>
      <name val="宋体"/>
      <family val="0"/>
    </font>
    <font>
      <sz val="18"/>
      <name val="隶书"/>
      <family val="1"/>
    </font>
    <font>
      <sz val="16"/>
      <name val="宋体"/>
      <family val="0"/>
    </font>
    <font>
      <sz val="16"/>
      <name val="Times New Roman"/>
      <family val="1"/>
    </font>
    <font>
      <sz val="16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b/>
      <sz val="18"/>
      <name val="黑体"/>
      <family val="3"/>
    </font>
    <font>
      <b/>
      <sz val="14"/>
      <name val="黑体"/>
      <family val="3"/>
    </font>
    <font>
      <sz val="9"/>
      <color indexed="8"/>
      <name val="宋体"/>
      <family val="0"/>
    </font>
    <font>
      <b/>
      <sz val="1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12"/>
      <color theme="1"/>
      <name val="宋体"/>
      <family val="0"/>
    </font>
    <font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22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21" borderId="8" applyNumberFormat="0" applyAlignment="0" applyProtection="0"/>
    <xf numFmtId="0" fontId="60" fillId="30" borderId="5" applyNumberFormat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10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84" fontId="0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12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0" xfId="0" applyFont="1" applyFill="1" applyAlignment="1">
      <alignment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4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49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30" xfId="0" applyNumberFormat="1" applyFont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84" fontId="8" fillId="0" borderId="29" xfId="0" applyNumberFormat="1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16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49" fontId="8" fillId="0" borderId="30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49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49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justify" vertical="center" wrapText="1"/>
      <protection locked="0"/>
    </xf>
    <xf numFmtId="0" fontId="11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justify" vertical="center" wrapText="1"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 applyProtection="1">
      <alignment vertical="center"/>
      <protection locked="0"/>
    </xf>
    <xf numFmtId="0" fontId="11" fillId="0" borderId="41" xfId="0" applyFont="1" applyFill="1" applyBorder="1" applyAlignment="1" applyProtection="1">
      <alignment horizontal="center" vertical="center" wrapText="1"/>
      <protection hidden="1"/>
    </xf>
    <xf numFmtId="0" fontId="11" fillId="0" borderId="41" xfId="0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vertical="center" wrapText="1"/>
      <protection hidden="1"/>
    </xf>
    <xf numFmtId="49" fontId="11" fillId="0" borderId="18" xfId="0" applyNumberFormat="1" applyFont="1" applyFill="1" applyBorder="1" applyAlignment="1">
      <alignment vertical="center" wrapText="1"/>
    </xf>
    <xf numFmtId="49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49" fontId="9" fillId="0" borderId="18" xfId="0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77.50390625" style="0" customWidth="1"/>
  </cols>
  <sheetData>
    <row r="1" spans="1:23" ht="22.5">
      <c r="A1" s="9" t="s">
        <v>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A2" s="10" t="s">
        <v>57</v>
      </c>
    </row>
    <row r="3" ht="14.25">
      <c r="A3" s="37" t="s">
        <v>98</v>
      </c>
    </row>
    <row r="4" ht="16.5" customHeight="1">
      <c r="A4" s="10" t="s">
        <v>58</v>
      </c>
    </row>
    <row r="5" ht="16.5" customHeight="1">
      <c r="A5" s="10" t="s">
        <v>59</v>
      </c>
    </row>
    <row r="6" ht="174" customHeight="1">
      <c r="A6" s="21" t="s">
        <v>99</v>
      </c>
    </row>
    <row r="7" ht="15.75">
      <c r="A7" s="27"/>
    </row>
    <row r="8" ht="14.25">
      <c r="A8" s="11"/>
    </row>
    <row r="9" ht="14.25">
      <c r="A9" s="11"/>
    </row>
    <row r="10" ht="14.25">
      <c r="A10" s="11"/>
    </row>
    <row r="11" ht="14.25">
      <c r="A11" s="11"/>
    </row>
    <row r="12" ht="14.25">
      <c r="A12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0"/>
  <sheetViews>
    <sheetView zoomScaleSheetLayoutView="100" zoomScalePageLayoutView="0" workbookViewId="0" topLeftCell="A13">
      <selection activeCell="Y5" sqref="Y5"/>
    </sheetView>
  </sheetViews>
  <sheetFormatPr defaultColWidth="9.00390625" defaultRowHeight="14.25"/>
  <cols>
    <col min="1" max="1" width="11.875" style="1" customWidth="1"/>
    <col min="2" max="2" width="17.875" style="2" customWidth="1"/>
    <col min="3" max="3" width="3.75390625" style="0" customWidth="1"/>
    <col min="4" max="4" width="5.125" style="0" customWidth="1"/>
    <col min="5" max="5" width="4.125" style="0" customWidth="1"/>
    <col min="6" max="6" width="4.50390625" style="0" customWidth="1"/>
    <col min="7" max="7" width="3.75390625" style="0" customWidth="1"/>
    <col min="8" max="8" width="4.875" style="0" customWidth="1"/>
    <col min="9" max="9" width="5.375" style="0" customWidth="1"/>
    <col min="10" max="10" width="5.25390625" style="3" customWidth="1"/>
    <col min="11" max="11" width="4.625" style="0" customWidth="1"/>
    <col min="12" max="12" width="4.375" style="0" customWidth="1"/>
    <col min="13" max="14" width="4.625" style="0" customWidth="1"/>
    <col min="15" max="15" width="4.50390625" style="0" customWidth="1"/>
    <col min="16" max="16" width="4.25390625" style="0" customWidth="1"/>
    <col min="17" max="17" width="4.375" style="0" customWidth="1"/>
    <col min="18" max="18" width="4.25390625" style="0" customWidth="1"/>
    <col min="19" max="19" width="4.00390625" style="0" customWidth="1"/>
    <col min="20" max="20" width="4.625" style="0" customWidth="1"/>
    <col min="21" max="21" width="4.25390625" style="0" customWidth="1"/>
    <col min="22" max="22" width="5.625" style="1" customWidth="1"/>
    <col min="23" max="23" width="5.50390625" style="1" customWidth="1"/>
  </cols>
  <sheetData>
    <row r="1" spans="1:23" ht="37.5" customHeight="1">
      <c r="A1" s="63" t="s">
        <v>159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7" customHeight="1">
      <c r="A2" s="57" t="s">
        <v>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27" customHeight="1">
      <c r="A3" s="68" t="s">
        <v>44</v>
      </c>
      <c r="B3" s="65" t="s">
        <v>45</v>
      </c>
      <c r="C3" s="65" t="s">
        <v>1</v>
      </c>
      <c r="D3" s="65" t="s">
        <v>43</v>
      </c>
      <c r="E3" s="76" t="s">
        <v>2</v>
      </c>
      <c r="F3" s="76"/>
      <c r="G3" s="76"/>
      <c r="H3" s="76"/>
      <c r="I3" s="65" t="s">
        <v>3</v>
      </c>
      <c r="J3" s="72" t="s">
        <v>4</v>
      </c>
      <c r="K3" s="61" t="s">
        <v>5</v>
      </c>
      <c r="L3" s="62"/>
      <c r="M3" s="62"/>
      <c r="N3" s="62"/>
      <c r="O3" s="62"/>
      <c r="P3" s="62"/>
      <c r="Q3" s="62"/>
      <c r="R3" s="62"/>
      <c r="S3" s="62"/>
      <c r="T3" s="62"/>
      <c r="U3" s="62"/>
      <c r="V3" s="70" t="s">
        <v>6</v>
      </c>
      <c r="W3" s="74" t="s">
        <v>7</v>
      </c>
    </row>
    <row r="4" spans="1:23" ht="27" customHeight="1">
      <c r="A4" s="69"/>
      <c r="B4" s="67"/>
      <c r="C4" s="66"/>
      <c r="D4" s="67"/>
      <c r="E4" s="6" t="s">
        <v>42</v>
      </c>
      <c r="F4" s="6" t="s">
        <v>39</v>
      </c>
      <c r="G4" s="6" t="s">
        <v>40</v>
      </c>
      <c r="H4" s="6" t="s">
        <v>41</v>
      </c>
      <c r="I4" s="67"/>
      <c r="J4" s="73"/>
      <c r="K4" s="5">
        <v>1</v>
      </c>
      <c r="L4" s="5">
        <v>2</v>
      </c>
      <c r="M4" s="5" t="s">
        <v>10</v>
      </c>
      <c r="N4" s="5">
        <v>3</v>
      </c>
      <c r="O4" s="5">
        <v>4</v>
      </c>
      <c r="P4" s="5" t="s">
        <v>10</v>
      </c>
      <c r="Q4" s="5">
        <v>5</v>
      </c>
      <c r="R4" s="5">
        <v>6</v>
      </c>
      <c r="S4" s="5" t="s">
        <v>10</v>
      </c>
      <c r="T4" s="5">
        <v>7</v>
      </c>
      <c r="U4" s="5">
        <v>8</v>
      </c>
      <c r="V4" s="71"/>
      <c r="W4" s="75"/>
    </row>
    <row r="5" spans="1:23" ht="99" customHeight="1">
      <c r="A5" s="108" t="s">
        <v>221</v>
      </c>
      <c r="B5" s="19" t="s">
        <v>11</v>
      </c>
      <c r="C5" s="19" t="s">
        <v>38</v>
      </c>
      <c r="D5" s="109" t="s">
        <v>251</v>
      </c>
      <c r="E5" s="109" t="s">
        <v>252</v>
      </c>
      <c r="F5" s="19"/>
      <c r="G5" s="19"/>
      <c r="H5" s="109" t="s">
        <v>252</v>
      </c>
      <c r="I5" s="19">
        <v>2</v>
      </c>
      <c r="J5" s="19"/>
      <c r="K5" s="19">
        <v>0.25</v>
      </c>
      <c r="L5" s="19">
        <v>0.25</v>
      </c>
      <c r="M5" s="19"/>
      <c r="N5" s="19">
        <v>0.25</v>
      </c>
      <c r="O5" s="19">
        <v>0.25</v>
      </c>
      <c r="P5" s="19"/>
      <c r="Q5" s="19">
        <v>0.25</v>
      </c>
      <c r="R5" s="19">
        <v>0.25</v>
      </c>
      <c r="S5" s="19"/>
      <c r="T5" s="19">
        <v>0.25</v>
      </c>
      <c r="U5" s="19">
        <v>0.25</v>
      </c>
      <c r="V5" s="110" t="s">
        <v>232</v>
      </c>
      <c r="W5" s="111" t="s">
        <v>112</v>
      </c>
    </row>
    <row r="6" spans="1:31" ht="51" customHeight="1">
      <c r="A6" s="22" t="s">
        <v>61</v>
      </c>
      <c r="B6" s="19" t="s">
        <v>14</v>
      </c>
      <c r="C6" s="19" t="s">
        <v>37</v>
      </c>
      <c r="D6" s="19">
        <v>176</v>
      </c>
      <c r="E6" s="19">
        <v>160</v>
      </c>
      <c r="F6" s="19"/>
      <c r="G6" s="19"/>
      <c r="H6" s="19">
        <v>16</v>
      </c>
      <c r="I6" s="19">
        <v>10</v>
      </c>
      <c r="J6" s="19">
        <v>1</v>
      </c>
      <c r="K6" s="19">
        <v>2.5</v>
      </c>
      <c r="L6" s="19">
        <v>2.5</v>
      </c>
      <c r="M6" s="19"/>
      <c r="N6" s="19">
        <v>2.5</v>
      </c>
      <c r="O6" s="19">
        <v>2.5</v>
      </c>
      <c r="P6" s="19"/>
      <c r="Q6" s="19"/>
      <c r="R6" s="19"/>
      <c r="S6" s="19"/>
      <c r="T6" s="19"/>
      <c r="U6" s="19"/>
      <c r="V6" s="110" t="s">
        <v>241</v>
      </c>
      <c r="W6" s="111" t="s">
        <v>111</v>
      </c>
      <c r="X6" s="43"/>
      <c r="Y6" s="43"/>
      <c r="Z6" s="43"/>
      <c r="AA6" s="43"/>
      <c r="AB6" s="43"/>
      <c r="AC6" s="43"/>
      <c r="AD6" s="43"/>
      <c r="AE6" s="43"/>
    </row>
    <row r="7" spans="1:31" ht="27" customHeight="1">
      <c r="A7" s="48" t="s">
        <v>62</v>
      </c>
      <c r="B7" s="112" t="s">
        <v>36</v>
      </c>
      <c r="C7" s="112" t="s">
        <v>13</v>
      </c>
      <c r="D7" s="112">
        <v>400</v>
      </c>
      <c r="E7" s="112">
        <v>144</v>
      </c>
      <c r="F7" s="112"/>
      <c r="G7" s="112"/>
      <c r="H7" s="112">
        <v>256</v>
      </c>
      <c r="I7" s="112">
        <v>2</v>
      </c>
      <c r="J7" s="112">
        <v>1</v>
      </c>
      <c r="K7" s="112">
        <v>0.5</v>
      </c>
      <c r="L7" s="112">
        <v>0.5</v>
      </c>
      <c r="M7" s="112"/>
      <c r="N7" s="112">
        <v>0.5</v>
      </c>
      <c r="O7" s="112">
        <v>0.5</v>
      </c>
      <c r="P7" s="112"/>
      <c r="Q7" s="112"/>
      <c r="R7" s="112"/>
      <c r="S7" s="112"/>
      <c r="T7" s="112"/>
      <c r="U7" s="112"/>
      <c r="V7" s="113" t="s">
        <v>242</v>
      </c>
      <c r="W7" s="114" t="s">
        <v>112</v>
      </c>
      <c r="X7" s="43"/>
      <c r="Y7" s="43"/>
      <c r="Z7" s="43"/>
      <c r="AA7" s="43"/>
      <c r="AB7" s="43"/>
      <c r="AC7" s="43"/>
      <c r="AD7" s="43"/>
      <c r="AE7" s="43"/>
    </row>
    <row r="8" spans="1:31" ht="27" customHeight="1">
      <c r="A8" s="49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6"/>
      <c r="W8" s="117"/>
      <c r="X8" s="43"/>
      <c r="Y8" s="43"/>
      <c r="Z8" s="43"/>
      <c r="AA8" s="43"/>
      <c r="AB8" s="43"/>
      <c r="AC8" s="43"/>
      <c r="AD8" s="43"/>
      <c r="AE8" s="43"/>
    </row>
    <row r="9" spans="1:31" ht="27" customHeight="1">
      <c r="A9" s="22" t="s">
        <v>245</v>
      </c>
      <c r="B9" s="19" t="s">
        <v>15</v>
      </c>
      <c r="C9" s="19" t="s">
        <v>13</v>
      </c>
      <c r="D9" s="19">
        <v>88</v>
      </c>
      <c r="E9" s="19">
        <v>56</v>
      </c>
      <c r="F9" s="19"/>
      <c r="G9" s="19"/>
      <c r="H9" s="19">
        <v>32</v>
      </c>
      <c r="I9" s="19">
        <v>3.5</v>
      </c>
      <c r="J9" s="19">
        <v>2</v>
      </c>
      <c r="K9" s="19"/>
      <c r="L9" s="19"/>
      <c r="M9" s="19"/>
      <c r="N9" s="118">
        <v>2</v>
      </c>
      <c r="O9" s="118">
        <v>1.5</v>
      </c>
      <c r="P9" s="19"/>
      <c r="Q9" s="118"/>
      <c r="R9" s="118"/>
      <c r="S9" s="19"/>
      <c r="T9" s="19"/>
      <c r="U9" s="19"/>
      <c r="V9" s="110" t="s">
        <v>236</v>
      </c>
      <c r="W9" s="111" t="s">
        <v>111</v>
      </c>
      <c r="X9" s="43"/>
      <c r="Y9" s="43"/>
      <c r="Z9" s="43"/>
      <c r="AA9" s="43"/>
      <c r="AB9" s="43"/>
      <c r="AC9" s="43"/>
      <c r="AD9" s="43"/>
      <c r="AE9" s="43"/>
    </row>
    <row r="10" spans="1:31" ht="27" customHeight="1">
      <c r="A10" s="22" t="s">
        <v>63</v>
      </c>
      <c r="B10" s="19" t="s">
        <v>16</v>
      </c>
      <c r="C10" s="19" t="s">
        <v>13</v>
      </c>
      <c r="D10" s="19">
        <v>48</v>
      </c>
      <c r="E10" s="19">
        <v>32</v>
      </c>
      <c r="F10" s="19"/>
      <c r="G10" s="19"/>
      <c r="H10" s="19">
        <v>16</v>
      </c>
      <c r="I10" s="19">
        <v>2</v>
      </c>
      <c r="J10" s="19">
        <v>1</v>
      </c>
      <c r="K10" s="19"/>
      <c r="L10" s="118">
        <v>2</v>
      </c>
      <c r="M10" s="19"/>
      <c r="N10" s="118"/>
      <c r="O10" s="19"/>
      <c r="P10" s="19"/>
      <c r="Q10" s="19"/>
      <c r="R10" s="19"/>
      <c r="S10" s="19"/>
      <c r="T10" s="19"/>
      <c r="U10" s="19"/>
      <c r="V10" s="110" t="s">
        <v>237</v>
      </c>
      <c r="W10" s="111" t="s">
        <v>111</v>
      </c>
      <c r="X10" s="43"/>
      <c r="Y10" s="42"/>
      <c r="Z10" s="42"/>
      <c r="AA10" s="42"/>
      <c r="AB10" s="42"/>
      <c r="AC10" s="42"/>
      <c r="AD10" s="43"/>
      <c r="AE10" s="43"/>
    </row>
    <row r="11" spans="1:31" ht="27" customHeight="1">
      <c r="A11" s="108" t="s">
        <v>222</v>
      </c>
      <c r="B11" s="19" t="s">
        <v>17</v>
      </c>
      <c r="C11" s="19" t="s">
        <v>13</v>
      </c>
      <c r="D11" s="19">
        <v>40</v>
      </c>
      <c r="E11" s="19">
        <v>32</v>
      </c>
      <c r="F11" s="19"/>
      <c r="G11" s="19"/>
      <c r="H11" s="19">
        <v>8</v>
      </c>
      <c r="I11" s="19">
        <v>2</v>
      </c>
      <c r="J11" s="19">
        <v>0.5</v>
      </c>
      <c r="K11" s="19"/>
      <c r="L11" s="19"/>
      <c r="M11" s="19"/>
      <c r="N11" s="118"/>
      <c r="O11" s="118">
        <v>2</v>
      </c>
      <c r="P11" s="119"/>
      <c r="Q11" s="118"/>
      <c r="R11" s="118"/>
      <c r="S11" s="19"/>
      <c r="T11" s="19"/>
      <c r="U11" s="19"/>
      <c r="V11" s="110" t="s">
        <v>232</v>
      </c>
      <c r="W11" s="111" t="s">
        <v>111</v>
      </c>
      <c r="X11" s="43"/>
      <c r="Y11" s="42"/>
      <c r="Z11" s="42"/>
      <c r="AA11" s="42"/>
      <c r="AB11" s="43"/>
      <c r="AC11" s="43"/>
      <c r="AD11" s="43"/>
      <c r="AE11" s="43"/>
    </row>
    <row r="12" spans="1:31" ht="27" customHeight="1">
      <c r="A12" s="22" t="s">
        <v>64</v>
      </c>
      <c r="B12" s="19" t="s">
        <v>18</v>
      </c>
      <c r="C12" s="19" t="s">
        <v>13</v>
      </c>
      <c r="D12" s="19">
        <v>48</v>
      </c>
      <c r="E12" s="19">
        <v>32</v>
      </c>
      <c r="F12" s="19"/>
      <c r="G12" s="19"/>
      <c r="H12" s="19">
        <v>16</v>
      </c>
      <c r="I12" s="19">
        <v>2</v>
      </c>
      <c r="J12" s="19">
        <v>1</v>
      </c>
      <c r="K12" s="19">
        <v>2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10" t="s">
        <v>237</v>
      </c>
      <c r="W12" s="111" t="s">
        <v>111</v>
      </c>
      <c r="X12" s="43"/>
      <c r="Y12" s="42"/>
      <c r="Z12" s="42"/>
      <c r="AA12" s="42"/>
      <c r="AB12" s="43"/>
      <c r="AC12" s="43"/>
      <c r="AD12" s="43"/>
      <c r="AE12" s="43"/>
    </row>
    <row r="13" spans="1:23" ht="27" customHeight="1">
      <c r="A13" s="22" t="s">
        <v>65</v>
      </c>
      <c r="B13" s="19" t="s">
        <v>19</v>
      </c>
      <c r="C13" s="19" t="s">
        <v>12</v>
      </c>
      <c r="D13" s="19">
        <v>32</v>
      </c>
      <c r="E13" s="19">
        <v>24</v>
      </c>
      <c r="F13" s="19"/>
      <c r="G13" s="19"/>
      <c r="H13" s="19">
        <v>8</v>
      </c>
      <c r="I13" s="19">
        <v>1.5</v>
      </c>
      <c r="J13" s="19"/>
      <c r="K13" s="118"/>
      <c r="L13" s="118">
        <v>1.5</v>
      </c>
      <c r="M13" s="19"/>
      <c r="N13" s="19"/>
      <c r="O13" s="19"/>
      <c r="P13" s="19"/>
      <c r="Q13" s="19"/>
      <c r="R13" s="19"/>
      <c r="S13" s="19"/>
      <c r="T13" s="19"/>
      <c r="U13" s="19"/>
      <c r="V13" s="110" t="s">
        <v>237</v>
      </c>
      <c r="W13" s="111" t="s">
        <v>111</v>
      </c>
    </row>
    <row r="14" spans="1:23" ht="27" customHeight="1">
      <c r="A14" s="22" t="s">
        <v>66</v>
      </c>
      <c r="B14" s="19" t="s">
        <v>60</v>
      </c>
      <c r="C14" s="19" t="s">
        <v>12</v>
      </c>
      <c r="D14" s="19">
        <f>SUM(E14:H14)</f>
        <v>32</v>
      </c>
      <c r="E14" s="19">
        <v>24</v>
      </c>
      <c r="F14" s="19"/>
      <c r="G14" s="19"/>
      <c r="H14" s="19">
        <v>8</v>
      </c>
      <c r="I14" s="25">
        <v>1.5</v>
      </c>
      <c r="J14" s="19"/>
      <c r="K14" s="118">
        <v>1.5</v>
      </c>
      <c r="L14" s="118"/>
      <c r="M14" s="19"/>
      <c r="N14" s="19"/>
      <c r="O14" s="19"/>
      <c r="P14" s="19"/>
      <c r="Q14" s="19"/>
      <c r="R14" s="19"/>
      <c r="S14" s="19"/>
      <c r="T14" s="19"/>
      <c r="U14" s="19"/>
      <c r="V14" s="110" t="s">
        <v>234</v>
      </c>
      <c r="W14" s="120" t="s">
        <v>111</v>
      </c>
    </row>
    <row r="15" spans="1:23" ht="27" customHeight="1">
      <c r="A15" s="24" t="s">
        <v>223</v>
      </c>
      <c r="B15" s="118" t="s">
        <v>109</v>
      </c>
      <c r="C15" s="118" t="s">
        <v>13</v>
      </c>
      <c r="D15" s="19">
        <v>192</v>
      </c>
      <c r="E15" s="118">
        <v>192</v>
      </c>
      <c r="F15" s="118"/>
      <c r="G15" s="118"/>
      <c r="H15" s="118"/>
      <c r="I15" s="25">
        <v>12</v>
      </c>
      <c r="J15" s="118"/>
      <c r="K15" s="118">
        <v>6</v>
      </c>
      <c r="L15" s="118">
        <v>6</v>
      </c>
      <c r="M15" s="118"/>
      <c r="N15" s="118"/>
      <c r="O15" s="118"/>
      <c r="P15" s="118"/>
      <c r="Q15" s="118"/>
      <c r="R15" s="118"/>
      <c r="S15" s="118"/>
      <c r="T15" s="118"/>
      <c r="U15" s="118"/>
      <c r="V15" s="110" t="s">
        <v>232</v>
      </c>
      <c r="W15" s="120" t="s">
        <v>111</v>
      </c>
    </row>
    <row r="16" spans="1:23" ht="27" customHeight="1">
      <c r="A16" s="24" t="s">
        <v>224</v>
      </c>
      <c r="B16" s="121" t="s">
        <v>244</v>
      </c>
      <c r="C16" s="118" t="s">
        <v>37</v>
      </c>
      <c r="D16" s="19">
        <v>116</v>
      </c>
      <c r="E16" s="118">
        <v>112</v>
      </c>
      <c r="F16" s="118">
        <v>4</v>
      </c>
      <c r="G16" s="118"/>
      <c r="H16" s="118"/>
      <c r="I16" s="25">
        <v>7</v>
      </c>
      <c r="J16" s="118"/>
      <c r="K16" s="118"/>
      <c r="L16" s="118">
        <v>3</v>
      </c>
      <c r="M16" s="118"/>
      <c r="N16" s="118">
        <v>4</v>
      </c>
      <c r="O16" s="118"/>
      <c r="P16" s="118"/>
      <c r="Q16" s="118"/>
      <c r="R16" s="118"/>
      <c r="S16" s="118"/>
      <c r="T16" s="118"/>
      <c r="U16" s="118"/>
      <c r="V16" s="110" t="s">
        <v>232</v>
      </c>
      <c r="W16" s="120" t="s">
        <v>111</v>
      </c>
    </row>
    <row r="17" spans="1:23" ht="27" customHeight="1">
      <c r="A17" s="122" t="s">
        <v>246</v>
      </c>
      <c r="B17" s="121" t="s">
        <v>228</v>
      </c>
      <c r="C17" s="118" t="s">
        <v>13</v>
      </c>
      <c r="D17" s="19">
        <v>32</v>
      </c>
      <c r="E17" s="118">
        <v>24</v>
      </c>
      <c r="F17" s="118">
        <v>8</v>
      </c>
      <c r="G17" s="118"/>
      <c r="H17" s="118"/>
      <c r="I17" s="25">
        <v>2</v>
      </c>
      <c r="J17" s="118"/>
      <c r="K17" s="118">
        <v>2</v>
      </c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0" t="s">
        <v>232</v>
      </c>
      <c r="W17" s="120" t="s">
        <v>111</v>
      </c>
    </row>
    <row r="18" spans="1:23" ht="27" customHeight="1">
      <c r="A18" s="122" t="s">
        <v>101</v>
      </c>
      <c r="B18" s="118" t="s">
        <v>102</v>
      </c>
      <c r="C18" s="118" t="s">
        <v>13</v>
      </c>
      <c r="D18" s="19">
        <v>40</v>
      </c>
      <c r="E18" s="118">
        <v>40</v>
      </c>
      <c r="F18" s="118"/>
      <c r="G18" s="118"/>
      <c r="H18" s="118"/>
      <c r="I18" s="25">
        <v>2.5</v>
      </c>
      <c r="J18" s="118"/>
      <c r="K18" s="118"/>
      <c r="L18" s="118"/>
      <c r="M18" s="118"/>
      <c r="N18" s="118">
        <v>2.5</v>
      </c>
      <c r="O18" s="118"/>
      <c r="P18" s="118"/>
      <c r="Q18" s="118"/>
      <c r="R18" s="118"/>
      <c r="S18" s="118"/>
      <c r="T18" s="118"/>
      <c r="U18" s="118"/>
      <c r="V18" s="110" t="s">
        <v>232</v>
      </c>
      <c r="W18" s="120" t="s">
        <v>111</v>
      </c>
    </row>
    <row r="19" spans="1:24" ht="27" customHeight="1">
      <c r="A19" s="122" t="s">
        <v>103</v>
      </c>
      <c r="B19" s="121" t="s">
        <v>220</v>
      </c>
      <c r="C19" s="118" t="s">
        <v>13</v>
      </c>
      <c r="D19" s="19">
        <v>48</v>
      </c>
      <c r="E19" s="118">
        <v>48</v>
      </c>
      <c r="F19" s="118"/>
      <c r="G19" s="118"/>
      <c r="H19" s="118"/>
      <c r="I19" s="25">
        <v>3</v>
      </c>
      <c r="J19" s="118"/>
      <c r="K19" s="118"/>
      <c r="L19" s="118"/>
      <c r="M19" s="118"/>
      <c r="N19" s="118">
        <v>3</v>
      </c>
      <c r="O19" s="118"/>
      <c r="P19" s="118"/>
      <c r="Q19" s="118"/>
      <c r="R19" s="118"/>
      <c r="S19" s="118"/>
      <c r="T19" s="118"/>
      <c r="U19" s="118"/>
      <c r="V19" s="110" t="s">
        <v>232</v>
      </c>
      <c r="W19" s="120" t="s">
        <v>111</v>
      </c>
      <c r="X19" s="40"/>
    </row>
    <row r="20" spans="1:23" ht="27" customHeight="1">
      <c r="A20" s="122" t="s">
        <v>104</v>
      </c>
      <c r="B20" s="118" t="s">
        <v>105</v>
      </c>
      <c r="C20" s="118" t="s">
        <v>13</v>
      </c>
      <c r="D20" s="19">
        <v>24</v>
      </c>
      <c r="E20" s="118">
        <v>12</v>
      </c>
      <c r="F20" s="118"/>
      <c r="G20" s="118">
        <v>12</v>
      </c>
      <c r="H20" s="118"/>
      <c r="I20" s="25">
        <v>1</v>
      </c>
      <c r="J20" s="118"/>
      <c r="K20" s="118">
        <v>1</v>
      </c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0" t="s">
        <v>232</v>
      </c>
      <c r="W20" s="120" t="s">
        <v>111</v>
      </c>
    </row>
    <row r="21" spans="1:23" ht="27" customHeight="1">
      <c r="A21" s="122" t="s">
        <v>106</v>
      </c>
      <c r="B21" s="118" t="s">
        <v>110</v>
      </c>
      <c r="C21" s="118" t="s">
        <v>13</v>
      </c>
      <c r="D21" s="19">
        <v>72</v>
      </c>
      <c r="E21" s="118">
        <v>48</v>
      </c>
      <c r="F21" s="118">
        <v>24</v>
      </c>
      <c r="G21" s="118"/>
      <c r="H21" s="118"/>
      <c r="I21" s="25">
        <v>4.5</v>
      </c>
      <c r="J21" s="118"/>
      <c r="K21" s="118"/>
      <c r="L21" s="118"/>
      <c r="M21" s="118"/>
      <c r="N21" s="118">
        <v>4.5</v>
      </c>
      <c r="O21" s="118"/>
      <c r="P21" s="118"/>
      <c r="Q21" s="118"/>
      <c r="R21" s="118"/>
      <c r="S21" s="118"/>
      <c r="T21" s="118"/>
      <c r="U21" s="118"/>
      <c r="V21" s="110" t="s">
        <v>232</v>
      </c>
      <c r="W21" s="120" t="s">
        <v>111</v>
      </c>
    </row>
    <row r="22" spans="1:23" ht="27" customHeight="1">
      <c r="A22" s="122" t="s">
        <v>107</v>
      </c>
      <c r="B22" s="118" t="s">
        <v>108</v>
      </c>
      <c r="C22" s="118" t="s">
        <v>13</v>
      </c>
      <c r="D22" s="19">
        <v>24</v>
      </c>
      <c r="E22" s="118">
        <v>24</v>
      </c>
      <c r="F22" s="118"/>
      <c r="G22" s="118"/>
      <c r="H22" s="118"/>
      <c r="I22" s="25">
        <v>1.5</v>
      </c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>
        <v>1.5</v>
      </c>
      <c r="U22" s="118"/>
      <c r="V22" s="110" t="s">
        <v>232</v>
      </c>
      <c r="W22" s="120" t="s">
        <v>111</v>
      </c>
    </row>
    <row r="23" spans="1:24" s="35" customFormat="1" ht="27" customHeight="1" thickBot="1">
      <c r="A23" s="59" t="s">
        <v>96</v>
      </c>
      <c r="B23" s="60"/>
      <c r="C23" s="31"/>
      <c r="D23" s="7">
        <f>SUM(D6:D22)</f>
        <v>1412</v>
      </c>
      <c r="E23" s="7">
        <f>SUM(E6:E22)</f>
        <v>1004</v>
      </c>
      <c r="F23" s="7">
        <f>SUM(F6:F22)</f>
        <v>36</v>
      </c>
      <c r="G23" s="7">
        <f>SUM(G6:G22)</f>
        <v>12</v>
      </c>
      <c r="H23" s="28">
        <f>SUM(H6,H9:H22)</f>
        <v>104</v>
      </c>
      <c r="I23" s="13">
        <f>SUM(I5:I22)</f>
        <v>60</v>
      </c>
      <c r="J23" s="7">
        <f>SUM(J5:J22)</f>
        <v>6.5</v>
      </c>
      <c r="K23" s="14">
        <f>SUM(K5:K22)</f>
        <v>15.75</v>
      </c>
      <c r="L23" s="7">
        <f>SUM(L5:L22)</f>
        <v>15.75</v>
      </c>
      <c r="M23" s="7">
        <f>SUM(M5:M22)</f>
        <v>0</v>
      </c>
      <c r="N23" s="28">
        <f>SUM(N5:N22)</f>
        <v>19.25</v>
      </c>
      <c r="O23" s="28">
        <f>SUM(O5:O22)</f>
        <v>6.75</v>
      </c>
      <c r="P23" s="7">
        <f>SUM(P5:P22)</f>
        <v>0</v>
      </c>
      <c r="Q23" s="7">
        <f>SUM(Q5:Q22)</f>
        <v>0.25</v>
      </c>
      <c r="R23" s="7">
        <f>SUM(R5:R22)</f>
        <v>0.25</v>
      </c>
      <c r="S23" s="7">
        <f>SUM(S5:S22)</f>
        <v>0</v>
      </c>
      <c r="T23" s="7">
        <f>SUM(T5:T22)</f>
        <v>1.75</v>
      </c>
      <c r="U23" s="7">
        <f>SUM(U5:U22)</f>
        <v>0.25</v>
      </c>
      <c r="V23" s="33"/>
      <c r="W23" s="34"/>
      <c r="X23" s="41"/>
    </row>
    <row r="24" spans="1:23" ht="27" customHeight="1">
      <c r="A24" s="12"/>
      <c r="B24" s="12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7"/>
      <c r="W24" s="18"/>
    </row>
    <row r="25" spans="1:23" ht="14.25" customHeight="1">
      <c r="A25" s="30" t="s">
        <v>89</v>
      </c>
      <c r="B25" s="45" t="s">
        <v>90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</row>
    <row r="26" spans="1:23" ht="15" customHeight="1">
      <c r="A26" s="12"/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</row>
    <row r="27" spans="1:23" ht="43.5" customHeight="1">
      <c r="A27" s="55" t="s">
        <v>20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</row>
    <row r="28" spans="1:23" ht="15" customHeight="1" thickBo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</row>
    <row r="29" spans="1:23" ht="45.75" customHeight="1" thickBot="1">
      <c r="A29" s="52" t="s">
        <v>91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ht="14.25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</sheetData>
  <sheetProtection/>
  <mergeCells count="40">
    <mergeCell ref="A1:W1"/>
    <mergeCell ref="C3:C4"/>
    <mergeCell ref="B3:B4"/>
    <mergeCell ref="A3:A4"/>
    <mergeCell ref="V3:V4"/>
    <mergeCell ref="D3:D4"/>
    <mergeCell ref="J3:J4"/>
    <mergeCell ref="W3:W4"/>
    <mergeCell ref="I3:I4"/>
    <mergeCell ref="E3:H3"/>
    <mergeCell ref="A30:W30"/>
    <mergeCell ref="A29:W29"/>
    <mergeCell ref="A27:W28"/>
    <mergeCell ref="A2:W2"/>
    <mergeCell ref="A23:B23"/>
    <mergeCell ref="K3:U3"/>
    <mergeCell ref="B7:B8"/>
    <mergeCell ref="C7:C8"/>
    <mergeCell ref="D7:D8"/>
    <mergeCell ref="E7:E8"/>
    <mergeCell ref="A7:A8"/>
    <mergeCell ref="M7:M8"/>
    <mergeCell ref="N7:N8"/>
    <mergeCell ref="O7:O8"/>
    <mergeCell ref="Q7:Q8"/>
    <mergeCell ref="F7:F8"/>
    <mergeCell ref="G7:G8"/>
    <mergeCell ref="I7:I8"/>
    <mergeCell ref="J7:J8"/>
    <mergeCell ref="H7:H8"/>
    <mergeCell ref="B25:W25"/>
    <mergeCell ref="B26:W26"/>
    <mergeCell ref="S7:S8"/>
    <mergeCell ref="T7:T8"/>
    <mergeCell ref="U7:U8"/>
    <mergeCell ref="W7:W8"/>
    <mergeCell ref="R7:R8"/>
    <mergeCell ref="K7:K8"/>
    <mergeCell ref="L7:L8"/>
    <mergeCell ref="P7:P8"/>
  </mergeCells>
  <printOptions horizontalCentered="1"/>
  <pageMargins left="0.49993747801292604" right="0.44022277584226116" top="0.7874015748031497" bottom="0.7874015748031497" header="0.5117415443180114" footer="0.511741544318011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K25" sqref="K25"/>
    </sheetView>
  </sheetViews>
  <sheetFormatPr defaultColWidth="9.00390625" defaultRowHeight="14.25"/>
  <cols>
    <col min="2" max="2" width="17.00390625" style="0" customWidth="1"/>
    <col min="3" max="3" width="6.50390625" style="0" customWidth="1"/>
    <col min="4" max="4" width="4.625" style="0" customWidth="1"/>
    <col min="5" max="5" width="5.75390625" style="0" customWidth="1"/>
    <col min="6" max="6" width="4.25390625" style="0" customWidth="1"/>
    <col min="7" max="7" width="3.875" style="0" customWidth="1"/>
    <col min="8" max="8" width="2.625" style="0" customWidth="1"/>
    <col min="9" max="9" width="3.25390625" style="0" customWidth="1"/>
    <col min="10" max="10" width="4.125" style="0" customWidth="1"/>
    <col min="11" max="11" width="4.00390625" style="0" customWidth="1"/>
    <col min="12" max="12" width="3.375" style="0" customWidth="1"/>
    <col min="13" max="13" width="4.00390625" style="0" customWidth="1"/>
    <col min="14" max="14" width="3.875" style="0" customWidth="1"/>
    <col min="15" max="15" width="2.75390625" style="0" customWidth="1"/>
    <col min="16" max="16" width="3.375" style="0" customWidth="1"/>
    <col min="17" max="18" width="3.75390625" style="0" customWidth="1"/>
    <col min="19" max="19" width="3.25390625" style="0" customWidth="1"/>
    <col min="20" max="20" width="4.25390625" style="0" customWidth="1"/>
    <col min="21" max="21" width="3.375" style="0" customWidth="1"/>
    <col min="22" max="22" width="2.875" style="0" customWidth="1"/>
    <col min="23" max="23" width="4.625" style="0" customWidth="1"/>
    <col min="24" max="24" width="5.125" style="0" customWidth="1"/>
  </cols>
  <sheetData>
    <row r="1" spans="1:24" ht="22.5">
      <c r="A1" s="77" t="s">
        <v>160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ht="21" thickBot="1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4.25" customHeight="1">
      <c r="A3" s="123" t="s">
        <v>0</v>
      </c>
      <c r="B3" s="124" t="s">
        <v>22</v>
      </c>
      <c r="C3" s="125" t="s">
        <v>23</v>
      </c>
      <c r="D3" s="124" t="s">
        <v>1</v>
      </c>
      <c r="E3" s="124" t="s">
        <v>24</v>
      </c>
      <c r="F3" s="126" t="s">
        <v>25</v>
      </c>
      <c r="G3" s="126"/>
      <c r="H3" s="126"/>
      <c r="I3" s="126"/>
      <c r="J3" s="124" t="s">
        <v>26</v>
      </c>
      <c r="K3" s="124" t="s">
        <v>46</v>
      </c>
      <c r="L3" s="127" t="s">
        <v>5</v>
      </c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9" t="s">
        <v>6</v>
      </c>
      <c r="X3" s="130" t="s">
        <v>7</v>
      </c>
    </row>
    <row r="4" spans="1:24" ht="46.5" customHeight="1">
      <c r="A4" s="131"/>
      <c r="B4" s="132"/>
      <c r="C4" s="133"/>
      <c r="D4" s="132"/>
      <c r="E4" s="132"/>
      <c r="F4" s="134" t="s">
        <v>8</v>
      </c>
      <c r="G4" s="134" t="s">
        <v>27</v>
      </c>
      <c r="H4" s="134" t="s">
        <v>28</v>
      </c>
      <c r="I4" s="134" t="s">
        <v>9</v>
      </c>
      <c r="J4" s="132"/>
      <c r="K4" s="132"/>
      <c r="L4" s="135">
        <v>1</v>
      </c>
      <c r="M4" s="135">
        <v>2</v>
      </c>
      <c r="N4" s="135" t="s">
        <v>10</v>
      </c>
      <c r="O4" s="135">
        <v>3</v>
      </c>
      <c r="P4" s="135">
        <v>4</v>
      </c>
      <c r="Q4" s="135" t="s">
        <v>10</v>
      </c>
      <c r="R4" s="135">
        <v>5</v>
      </c>
      <c r="S4" s="135">
        <v>6</v>
      </c>
      <c r="T4" s="135" t="s">
        <v>10</v>
      </c>
      <c r="U4" s="135">
        <v>7</v>
      </c>
      <c r="V4" s="135">
        <v>8</v>
      </c>
      <c r="W4" s="136"/>
      <c r="X4" s="137"/>
    </row>
    <row r="5" spans="1:24" ht="14.25">
      <c r="A5" s="138" t="s">
        <v>113</v>
      </c>
      <c r="B5" s="139" t="s">
        <v>163</v>
      </c>
      <c r="C5" s="139" t="s">
        <v>164</v>
      </c>
      <c r="D5" s="139" t="s">
        <v>165</v>
      </c>
      <c r="E5" s="19">
        <v>64</v>
      </c>
      <c r="F5" s="139">
        <v>56</v>
      </c>
      <c r="G5" s="139">
        <v>8</v>
      </c>
      <c r="H5" s="139"/>
      <c r="I5" s="139"/>
      <c r="J5" s="19">
        <v>4</v>
      </c>
      <c r="K5" s="139"/>
      <c r="L5" s="139"/>
      <c r="M5" s="139"/>
      <c r="N5" s="139"/>
      <c r="O5" s="139"/>
      <c r="P5" s="139">
        <v>4</v>
      </c>
      <c r="Q5" s="139"/>
      <c r="R5" s="139"/>
      <c r="S5" s="139"/>
      <c r="T5" s="139"/>
      <c r="U5" s="139"/>
      <c r="V5" s="139"/>
      <c r="W5" s="110" t="s">
        <v>232</v>
      </c>
      <c r="X5" s="139" t="s">
        <v>164</v>
      </c>
    </row>
    <row r="6" spans="1:24" ht="24">
      <c r="A6" s="138" t="s">
        <v>229</v>
      </c>
      <c r="B6" s="138" t="s">
        <v>166</v>
      </c>
      <c r="C6" s="139" t="s">
        <v>164</v>
      </c>
      <c r="D6" s="139" t="s">
        <v>165</v>
      </c>
      <c r="E6" s="19">
        <v>88</v>
      </c>
      <c r="F6" s="139">
        <v>80</v>
      </c>
      <c r="G6" s="139">
        <v>8</v>
      </c>
      <c r="H6" s="139"/>
      <c r="I6" s="139"/>
      <c r="J6" s="19">
        <v>5.5</v>
      </c>
      <c r="K6" s="139"/>
      <c r="L6" s="139">
        <v>2.5</v>
      </c>
      <c r="M6" s="139">
        <v>3</v>
      </c>
      <c r="N6" s="139"/>
      <c r="O6" s="139"/>
      <c r="P6" s="139"/>
      <c r="Q6" s="139"/>
      <c r="R6" s="139"/>
      <c r="S6" s="139"/>
      <c r="T6" s="139"/>
      <c r="U6" s="139"/>
      <c r="V6" s="139"/>
      <c r="W6" s="110" t="s">
        <v>232</v>
      </c>
      <c r="X6" s="140" t="s">
        <v>164</v>
      </c>
    </row>
    <row r="7" spans="1:24" s="44" customFormat="1" ht="14.25">
      <c r="A7" s="141" t="s">
        <v>114</v>
      </c>
      <c r="B7" s="142" t="s">
        <v>247</v>
      </c>
      <c r="C7" s="142" t="s">
        <v>248</v>
      </c>
      <c r="D7" s="142" t="s">
        <v>249</v>
      </c>
      <c r="E7" s="143">
        <v>64</v>
      </c>
      <c r="F7" s="142">
        <v>60</v>
      </c>
      <c r="G7" s="142">
        <v>4</v>
      </c>
      <c r="H7" s="142"/>
      <c r="I7" s="142"/>
      <c r="J7" s="143">
        <v>4</v>
      </c>
      <c r="K7" s="142"/>
      <c r="L7" s="142"/>
      <c r="M7" s="142"/>
      <c r="N7" s="142"/>
      <c r="O7" s="142">
        <v>4</v>
      </c>
      <c r="P7" s="142"/>
      <c r="Q7" s="142"/>
      <c r="R7" s="142"/>
      <c r="S7" s="142"/>
      <c r="T7" s="142"/>
      <c r="U7" s="142"/>
      <c r="V7" s="142"/>
      <c r="W7" s="144" t="s">
        <v>232</v>
      </c>
      <c r="X7" s="145" t="s">
        <v>248</v>
      </c>
    </row>
    <row r="8" spans="1:24" ht="14.25">
      <c r="A8" s="138" t="s">
        <v>115</v>
      </c>
      <c r="B8" s="139" t="s">
        <v>167</v>
      </c>
      <c r="C8" s="139" t="s">
        <v>164</v>
      </c>
      <c r="D8" s="139" t="s">
        <v>165</v>
      </c>
      <c r="E8" s="19">
        <v>48</v>
      </c>
      <c r="F8" s="139">
        <v>40</v>
      </c>
      <c r="G8" s="139">
        <v>8</v>
      </c>
      <c r="H8" s="139"/>
      <c r="I8" s="139"/>
      <c r="J8" s="19">
        <v>3</v>
      </c>
      <c r="K8" s="139"/>
      <c r="L8" s="139"/>
      <c r="M8" s="139"/>
      <c r="N8" s="139"/>
      <c r="O8" s="139"/>
      <c r="P8" s="139">
        <v>3</v>
      </c>
      <c r="Q8" s="139"/>
      <c r="R8" s="139"/>
      <c r="S8" s="139"/>
      <c r="T8" s="139"/>
      <c r="U8" s="139"/>
      <c r="V8" s="139"/>
      <c r="W8" s="110" t="s">
        <v>177</v>
      </c>
      <c r="X8" s="140" t="s">
        <v>164</v>
      </c>
    </row>
    <row r="9" spans="1:24" ht="15">
      <c r="A9" s="146" t="s">
        <v>129</v>
      </c>
      <c r="B9" s="139" t="s">
        <v>178</v>
      </c>
      <c r="C9" s="139" t="s">
        <v>164</v>
      </c>
      <c r="D9" s="139" t="s">
        <v>165</v>
      </c>
      <c r="E9" s="19">
        <v>8</v>
      </c>
      <c r="F9" s="139">
        <v>8</v>
      </c>
      <c r="G9" s="139"/>
      <c r="H9" s="139"/>
      <c r="I9" s="139"/>
      <c r="J9" s="19">
        <v>0.5</v>
      </c>
      <c r="K9" s="139"/>
      <c r="L9" s="139">
        <v>0.5</v>
      </c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10" t="s">
        <v>162</v>
      </c>
      <c r="X9" s="140" t="s">
        <v>164</v>
      </c>
    </row>
    <row r="10" spans="1:24" ht="24">
      <c r="A10" s="138" t="s">
        <v>254</v>
      </c>
      <c r="B10" s="139" t="s">
        <v>253</v>
      </c>
      <c r="C10" s="139" t="s">
        <v>164</v>
      </c>
      <c r="D10" s="139" t="s">
        <v>165</v>
      </c>
      <c r="E10" s="19">
        <v>64</v>
      </c>
      <c r="F10" s="139">
        <v>64</v>
      </c>
      <c r="G10" s="139"/>
      <c r="H10" s="139"/>
      <c r="I10" s="139"/>
      <c r="J10" s="19">
        <v>4</v>
      </c>
      <c r="K10" s="139"/>
      <c r="L10" s="139"/>
      <c r="M10" s="139"/>
      <c r="N10" s="139"/>
      <c r="O10" s="139"/>
      <c r="P10" s="139"/>
      <c r="Q10" s="139"/>
      <c r="R10" s="139">
        <v>2</v>
      </c>
      <c r="S10" s="139">
        <v>2</v>
      </c>
      <c r="T10" s="139"/>
      <c r="U10" s="139"/>
      <c r="V10" s="139"/>
      <c r="W10" s="110" t="s">
        <v>232</v>
      </c>
      <c r="X10" s="140" t="s">
        <v>164</v>
      </c>
    </row>
    <row r="11" spans="1:24" ht="24">
      <c r="A11" s="138" t="s">
        <v>130</v>
      </c>
      <c r="B11" s="139" t="s">
        <v>179</v>
      </c>
      <c r="C11" s="139" t="s">
        <v>164</v>
      </c>
      <c r="D11" s="139" t="s">
        <v>165</v>
      </c>
      <c r="E11" s="19">
        <v>80</v>
      </c>
      <c r="F11" s="139">
        <v>72</v>
      </c>
      <c r="G11" s="139">
        <v>8</v>
      </c>
      <c r="H11" s="139"/>
      <c r="I11" s="139"/>
      <c r="J11" s="19">
        <v>5</v>
      </c>
      <c r="K11" s="139"/>
      <c r="L11" s="139"/>
      <c r="M11" s="139"/>
      <c r="N11" s="139"/>
      <c r="O11" s="139"/>
      <c r="P11" s="139">
        <v>2.5</v>
      </c>
      <c r="Q11" s="139"/>
      <c r="R11" s="139">
        <v>2.5</v>
      </c>
      <c r="S11" s="139"/>
      <c r="T11" s="139"/>
      <c r="U11" s="139"/>
      <c r="V11" s="139"/>
      <c r="W11" s="110" t="s">
        <v>239</v>
      </c>
      <c r="X11" s="140" t="s">
        <v>164</v>
      </c>
    </row>
    <row r="12" spans="1:24" ht="14.25">
      <c r="A12" s="138" t="s">
        <v>128</v>
      </c>
      <c r="B12" s="147" t="s">
        <v>257</v>
      </c>
      <c r="C12" s="139" t="s">
        <v>164</v>
      </c>
      <c r="D12" s="139" t="s">
        <v>165</v>
      </c>
      <c r="E12" s="19">
        <v>48</v>
      </c>
      <c r="F12" s="139">
        <v>40</v>
      </c>
      <c r="G12" s="139">
        <v>8</v>
      </c>
      <c r="H12" s="139"/>
      <c r="I12" s="139"/>
      <c r="J12" s="19">
        <v>3</v>
      </c>
      <c r="K12" s="139"/>
      <c r="L12" s="139"/>
      <c r="M12" s="139"/>
      <c r="N12" s="139"/>
      <c r="O12" s="139"/>
      <c r="P12" s="139"/>
      <c r="Q12" s="139"/>
      <c r="R12" s="139">
        <v>3</v>
      </c>
      <c r="S12" s="139"/>
      <c r="T12" s="139"/>
      <c r="U12" s="139"/>
      <c r="V12" s="139"/>
      <c r="W12" s="110" t="s">
        <v>232</v>
      </c>
      <c r="X12" s="140" t="s">
        <v>164</v>
      </c>
    </row>
    <row r="13" spans="1:24" ht="14.25">
      <c r="A13" s="138" t="s">
        <v>258</v>
      </c>
      <c r="B13" s="148" t="s">
        <v>168</v>
      </c>
      <c r="C13" s="149" t="s">
        <v>169</v>
      </c>
      <c r="D13" s="149" t="s">
        <v>170</v>
      </c>
      <c r="E13" s="19">
        <v>48</v>
      </c>
      <c r="F13" s="149">
        <v>40</v>
      </c>
      <c r="G13" s="149">
        <v>8</v>
      </c>
      <c r="H13" s="149"/>
      <c r="I13" s="149"/>
      <c r="J13" s="19">
        <v>3</v>
      </c>
      <c r="K13" s="139"/>
      <c r="L13" s="149"/>
      <c r="M13" s="149"/>
      <c r="N13" s="139"/>
      <c r="O13" s="139"/>
      <c r="P13" s="139"/>
      <c r="Q13" s="139"/>
      <c r="R13" s="139"/>
      <c r="S13" s="139">
        <v>3</v>
      </c>
      <c r="T13" s="149"/>
      <c r="U13" s="149"/>
      <c r="V13" s="149"/>
      <c r="W13" s="110" t="s">
        <v>232</v>
      </c>
      <c r="X13" s="150" t="s">
        <v>169</v>
      </c>
    </row>
    <row r="14" spans="1:24" ht="14.25">
      <c r="A14" s="138" t="s">
        <v>131</v>
      </c>
      <c r="B14" s="139" t="s">
        <v>171</v>
      </c>
      <c r="C14" s="139" t="s">
        <v>164</v>
      </c>
      <c r="D14" s="139" t="s">
        <v>165</v>
      </c>
      <c r="E14" s="19">
        <v>40</v>
      </c>
      <c r="F14" s="139">
        <v>40</v>
      </c>
      <c r="G14" s="139"/>
      <c r="H14" s="139"/>
      <c r="I14" s="139"/>
      <c r="J14" s="19">
        <v>2.5</v>
      </c>
      <c r="K14" s="139"/>
      <c r="L14" s="139"/>
      <c r="M14" s="139"/>
      <c r="N14" s="139"/>
      <c r="O14" s="139"/>
      <c r="P14" s="139"/>
      <c r="Q14" s="139"/>
      <c r="R14" s="139">
        <v>2.5</v>
      </c>
      <c r="S14" s="139"/>
      <c r="T14" s="139"/>
      <c r="U14" s="139"/>
      <c r="V14" s="139"/>
      <c r="W14" s="110" t="s">
        <v>233</v>
      </c>
      <c r="X14" s="140" t="s">
        <v>164</v>
      </c>
    </row>
    <row r="15" spans="1:24" ht="14.25">
      <c r="A15" s="138" t="s">
        <v>132</v>
      </c>
      <c r="B15" s="139" t="s">
        <v>172</v>
      </c>
      <c r="C15" s="139" t="s">
        <v>164</v>
      </c>
      <c r="D15" s="139" t="s">
        <v>165</v>
      </c>
      <c r="E15" s="19">
        <v>56</v>
      </c>
      <c r="F15" s="139">
        <v>56</v>
      </c>
      <c r="G15" s="139"/>
      <c r="H15" s="139"/>
      <c r="I15" s="139"/>
      <c r="J15" s="19">
        <v>3.5</v>
      </c>
      <c r="K15" s="139"/>
      <c r="L15" s="139"/>
      <c r="M15" s="139"/>
      <c r="N15" s="139"/>
      <c r="O15" s="139"/>
      <c r="P15" s="139"/>
      <c r="Q15" s="139"/>
      <c r="R15" s="139">
        <v>3.5</v>
      </c>
      <c r="S15" s="139"/>
      <c r="T15" s="139"/>
      <c r="U15" s="139"/>
      <c r="V15" s="139"/>
      <c r="W15" s="110" t="s">
        <v>232</v>
      </c>
      <c r="X15" s="140" t="s">
        <v>164</v>
      </c>
    </row>
    <row r="16" spans="1:24" ht="14.25">
      <c r="A16" s="138" t="s">
        <v>133</v>
      </c>
      <c r="B16" s="139" t="s">
        <v>173</v>
      </c>
      <c r="C16" s="139" t="s">
        <v>164</v>
      </c>
      <c r="D16" s="139" t="s">
        <v>165</v>
      </c>
      <c r="E16" s="19">
        <v>32</v>
      </c>
      <c r="F16" s="139">
        <v>32</v>
      </c>
      <c r="G16" s="139"/>
      <c r="H16" s="139"/>
      <c r="I16" s="139"/>
      <c r="J16" s="19">
        <v>2</v>
      </c>
      <c r="K16" s="139"/>
      <c r="L16" s="139"/>
      <c r="M16" s="139"/>
      <c r="N16" s="139"/>
      <c r="O16" s="139"/>
      <c r="P16" s="139"/>
      <c r="Q16" s="139"/>
      <c r="R16" s="139">
        <v>2</v>
      </c>
      <c r="S16" s="139"/>
      <c r="T16" s="139"/>
      <c r="U16" s="139"/>
      <c r="V16" s="139"/>
      <c r="W16" s="110" t="s">
        <v>230</v>
      </c>
      <c r="X16" s="140" t="s">
        <v>164</v>
      </c>
    </row>
    <row r="17" spans="1:24" ht="15.75">
      <c r="A17" s="138" t="s">
        <v>134</v>
      </c>
      <c r="B17" s="139" t="s">
        <v>174</v>
      </c>
      <c r="C17" s="139" t="s">
        <v>164</v>
      </c>
      <c r="D17" s="139" t="s">
        <v>165</v>
      </c>
      <c r="E17" s="19">
        <v>40</v>
      </c>
      <c r="F17" s="139">
        <v>40</v>
      </c>
      <c r="G17" s="139"/>
      <c r="H17" s="139"/>
      <c r="I17" s="139"/>
      <c r="J17" s="19">
        <v>2.5</v>
      </c>
      <c r="K17" s="139"/>
      <c r="L17" s="139"/>
      <c r="M17" s="139"/>
      <c r="N17" s="139"/>
      <c r="O17" s="139"/>
      <c r="P17" s="139"/>
      <c r="Q17" s="139"/>
      <c r="R17" s="139"/>
      <c r="S17" s="139">
        <v>2.5</v>
      </c>
      <c r="T17" s="151"/>
      <c r="U17" s="139"/>
      <c r="V17" s="139"/>
      <c r="W17" s="110" t="s">
        <v>240</v>
      </c>
      <c r="X17" s="140" t="s">
        <v>164</v>
      </c>
    </row>
    <row r="18" spans="1:24" ht="24">
      <c r="A18" s="138" t="s">
        <v>136</v>
      </c>
      <c r="B18" s="139" t="s">
        <v>176</v>
      </c>
      <c r="C18" s="139" t="s">
        <v>164</v>
      </c>
      <c r="D18" s="139" t="s">
        <v>165</v>
      </c>
      <c r="E18" s="19">
        <v>80</v>
      </c>
      <c r="F18" s="139">
        <v>72</v>
      </c>
      <c r="G18" s="139">
        <v>8</v>
      </c>
      <c r="H18" s="139"/>
      <c r="I18" s="139"/>
      <c r="J18" s="19">
        <v>5</v>
      </c>
      <c r="K18" s="139"/>
      <c r="L18" s="139"/>
      <c r="M18" s="139"/>
      <c r="N18" s="139"/>
      <c r="O18" s="139"/>
      <c r="P18" s="139"/>
      <c r="Q18" s="139"/>
      <c r="R18" s="139">
        <v>2.5</v>
      </c>
      <c r="S18" s="139">
        <v>2.5</v>
      </c>
      <c r="T18" s="151"/>
      <c r="U18" s="139"/>
      <c r="V18" s="139"/>
      <c r="W18" s="110" t="s">
        <v>232</v>
      </c>
      <c r="X18" s="140" t="s">
        <v>164</v>
      </c>
    </row>
    <row r="19" spans="1:24" ht="14.25">
      <c r="A19" s="152"/>
      <c r="B19" s="153"/>
      <c r="C19" s="147"/>
      <c r="D19" s="147"/>
      <c r="E19" s="19"/>
      <c r="F19" s="147"/>
      <c r="G19" s="147"/>
      <c r="H19" s="147"/>
      <c r="I19" s="147"/>
      <c r="J19" s="19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54"/>
      <c r="X19" s="155"/>
    </row>
    <row r="20" spans="1:24" s="36" customFormat="1" ht="12.75" thickBot="1">
      <c r="A20" s="156" t="s">
        <v>97</v>
      </c>
      <c r="B20" s="157"/>
      <c r="C20" s="157"/>
      <c r="D20" s="157"/>
      <c r="E20" s="28">
        <f>SUM(E5:E19)</f>
        <v>760</v>
      </c>
      <c r="F20" s="28">
        <f>SUM(F5:F19)</f>
        <v>700</v>
      </c>
      <c r="G20" s="28">
        <f>SUM(G5:G19)</f>
        <v>60</v>
      </c>
      <c r="H20" s="28">
        <f>SUM(H5:H19)</f>
        <v>0</v>
      </c>
      <c r="I20" s="28">
        <f>SUM(I5:I19)</f>
        <v>0</v>
      </c>
      <c r="J20" s="28">
        <f>SUM(L20:V20)</f>
        <v>47.5</v>
      </c>
      <c r="K20" s="28">
        <f aca="true" t="shared" si="0" ref="K20:V20">SUM(K5:K19)</f>
        <v>0</v>
      </c>
      <c r="L20" s="28">
        <f t="shared" si="0"/>
        <v>3</v>
      </c>
      <c r="M20" s="28">
        <f t="shared" si="0"/>
        <v>3</v>
      </c>
      <c r="N20" s="28">
        <f t="shared" si="0"/>
        <v>0</v>
      </c>
      <c r="O20" s="28">
        <f t="shared" si="0"/>
        <v>4</v>
      </c>
      <c r="P20" s="28">
        <f t="shared" si="0"/>
        <v>9.5</v>
      </c>
      <c r="Q20" s="28">
        <f t="shared" si="0"/>
        <v>0</v>
      </c>
      <c r="R20" s="28">
        <f t="shared" si="0"/>
        <v>18</v>
      </c>
      <c r="S20" s="28">
        <f t="shared" si="0"/>
        <v>10</v>
      </c>
      <c r="T20" s="28">
        <f t="shared" si="0"/>
        <v>0</v>
      </c>
      <c r="U20" s="28">
        <f t="shared" si="0"/>
        <v>0</v>
      </c>
      <c r="V20" s="28">
        <f t="shared" si="0"/>
        <v>0</v>
      </c>
      <c r="W20" s="158"/>
      <c r="X20" s="159"/>
    </row>
  </sheetData>
  <sheetProtection/>
  <mergeCells count="14">
    <mergeCell ref="L3:V3"/>
    <mergeCell ref="W3:W4"/>
    <mergeCell ref="X3:X4"/>
    <mergeCell ref="K3:K4"/>
    <mergeCell ref="A20:D20"/>
    <mergeCell ref="E3:E4"/>
    <mergeCell ref="F3:I3"/>
    <mergeCell ref="J3:J4"/>
    <mergeCell ref="A1:X1"/>
    <mergeCell ref="A2:X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3"/>
  <sheetViews>
    <sheetView zoomScale="120" zoomScaleNormal="120" zoomScalePageLayoutView="0" workbookViewId="0" topLeftCell="A16">
      <selection activeCell="H16" sqref="H16"/>
    </sheetView>
  </sheetViews>
  <sheetFormatPr defaultColWidth="9.00390625" defaultRowHeight="14.25"/>
  <cols>
    <col min="1" max="1" width="7.625" style="0" customWidth="1"/>
    <col min="2" max="2" width="12.75390625" style="0" customWidth="1"/>
    <col min="3" max="3" width="4.25390625" style="0" customWidth="1"/>
    <col min="4" max="4" width="4.75390625" style="0" customWidth="1"/>
    <col min="5" max="5" width="6.375" style="0" customWidth="1"/>
    <col min="6" max="6" width="3.25390625" style="0" customWidth="1"/>
    <col min="7" max="8" width="3.625" style="0" customWidth="1"/>
    <col min="9" max="9" width="3.75390625" style="0" customWidth="1"/>
    <col min="10" max="10" width="5.00390625" style="0" customWidth="1"/>
    <col min="11" max="11" width="4.875" style="0" customWidth="1"/>
    <col min="12" max="12" width="4.00390625" style="0" customWidth="1"/>
    <col min="13" max="13" width="3.875" style="0" customWidth="1"/>
    <col min="14" max="15" width="3.50390625" style="0" customWidth="1"/>
    <col min="16" max="16" width="3.00390625" style="0" customWidth="1"/>
    <col min="17" max="17" width="4.25390625" style="0" customWidth="1"/>
    <col min="18" max="18" width="3.00390625" style="0" customWidth="1"/>
    <col min="19" max="19" width="3.25390625" style="0" customWidth="1"/>
    <col min="20" max="20" width="3.50390625" style="0" customWidth="1"/>
    <col min="21" max="21" width="3.75390625" style="0" customWidth="1"/>
    <col min="22" max="22" width="4.125" style="0" customWidth="1"/>
    <col min="23" max="23" width="4.50390625" style="0" customWidth="1"/>
    <col min="24" max="24" width="5.875" style="0" customWidth="1"/>
  </cols>
  <sheetData>
    <row r="1" spans="1:24" ht="22.5">
      <c r="A1" s="78" t="s">
        <v>181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21" thickBot="1">
      <c r="A2" s="79" t="s">
        <v>182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ht="14.25" customHeight="1">
      <c r="A3" s="80" t="s">
        <v>183</v>
      </c>
      <c r="B3" s="82" t="s">
        <v>184</v>
      </c>
      <c r="C3" s="84" t="s">
        <v>185</v>
      </c>
      <c r="D3" s="82" t="s">
        <v>186</v>
      </c>
      <c r="E3" s="82" t="s">
        <v>187</v>
      </c>
      <c r="F3" s="90" t="s">
        <v>188</v>
      </c>
      <c r="G3" s="90"/>
      <c r="H3" s="90"/>
      <c r="I3" s="90"/>
      <c r="J3" s="82" t="s">
        <v>189</v>
      </c>
      <c r="K3" s="82" t="s">
        <v>190</v>
      </c>
      <c r="L3" s="86" t="s">
        <v>191</v>
      </c>
      <c r="M3" s="87"/>
      <c r="N3" s="87"/>
      <c r="O3" s="87"/>
      <c r="P3" s="87"/>
      <c r="Q3" s="87"/>
      <c r="R3" s="87"/>
      <c r="S3" s="87"/>
      <c r="T3" s="87"/>
      <c r="U3" s="87"/>
      <c r="V3" s="87"/>
      <c r="W3" s="88" t="s">
        <v>192</v>
      </c>
      <c r="X3" s="91" t="s">
        <v>193</v>
      </c>
    </row>
    <row r="4" spans="1:24" ht="37.5" customHeight="1">
      <c r="A4" s="81"/>
      <c r="B4" s="83"/>
      <c r="C4" s="85"/>
      <c r="D4" s="83"/>
      <c r="E4" s="83"/>
      <c r="F4" s="38" t="s">
        <v>194</v>
      </c>
      <c r="G4" s="38" t="s">
        <v>195</v>
      </c>
      <c r="H4" s="38" t="s">
        <v>196</v>
      </c>
      <c r="I4" s="38" t="s">
        <v>197</v>
      </c>
      <c r="J4" s="83"/>
      <c r="K4" s="83"/>
      <c r="L4" s="39">
        <v>1</v>
      </c>
      <c r="M4" s="39">
        <v>2</v>
      </c>
      <c r="N4" s="39" t="s">
        <v>198</v>
      </c>
      <c r="O4" s="39">
        <v>3</v>
      </c>
      <c r="P4" s="39">
        <v>4</v>
      </c>
      <c r="Q4" s="39" t="s">
        <v>198</v>
      </c>
      <c r="R4" s="39">
        <v>5</v>
      </c>
      <c r="S4" s="39">
        <v>6</v>
      </c>
      <c r="T4" s="39" t="s">
        <v>198</v>
      </c>
      <c r="U4" s="39">
        <v>7</v>
      </c>
      <c r="V4" s="39">
        <v>8</v>
      </c>
      <c r="W4" s="89"/>
      <c r="X4" s="92"/>
    </row>
    <row r="5" spans="1:24" ht="22.5">
      <c r="A5" s="139" t="s">
        <v>137</v>
      </c>
      <c r="B5" s="160" t="s">
        <v>199</v>
      </c>
      <c r="C5" s="139" t="s">
        <v>164</v>
      </c>
      <c r="D5" s="139" t="s">
        <v>165</v>
      </c>
      <c r="E5" s="19">
        <v>32</v>
      </c>
      <c r="F5" s="139">
        <v>32</v>
      </c>
      <c r="G5" s="139"/>
      <c r="H5" s="139"/>
      <c r="I5" s="139"/>
      <c r="J5" s="19">
        <v>2</v>
      </c>
      <c r="K5" s="139"/>
      <c r="L5" s="139"/>
      <c r="M5" s="139"/>
      <c r="N5" s="139"/>
      <c r="O5" s="139"/>
      <c r="P5" s="139"/>
      <c r="Q5" s="139"/>
      <c r="R5" s="139"/>
      <c r="S5" s="139">
        <v>2</v>
      </c>
      <c r="T5" s="139"/>
      <c r="U5" s="139"/>
      <c r="V5" s="139"/>
      <c r="W5" s="110" t="s">
        <v>232</v>
      </c>
      <c r="X5" s="161" t="s">
        <v>164</v>
      </c>
    </row>
    <row r="6" spans="1:24" ht="22.5">
      <c r="A6" s="139" t="s">
        <v>138</v>
      </c>
      <c r="B6" s="160" t="s">
        <v>200</v>
      </c>
      <c r="C6" s="139" t="s">
        <v>164</v>
      </c>
      <c r="D6" s="139" t="s">
        <v>165</v>
      </c>
      <c r="E6" s="19">
        <v>32</v>
      </c>
      <c r="F6" s="139">
        <v>32</v>
      </c>
      <c r="G6" s="139"/>
      <c r="H6" s="139"/>
      <c r="I6" s="139"/>
      <c r="J6" s="19">
        <v>2</v>
      </c>
      <c r="K6" s="139"/>
      <c r="L6" s="139"/>
      <c r="M6" s="139"/>
      <c r="N6" s="139"/>
      <c r="O6" s="139"/>
      <c r="P6" s="139"/>
      <c r="Q6" s="139"/>
      <c r="R6" s="139"/>
      <c r="S6" s="139">
        <v>2</v>
      </c>
      <c r="T6" s="139"/>
      <c r="U6" s="139"/>
      <c r="V6" s="139"/>
      <c r="W6" s="110" t="s">
        <v>232</v>
      </c>
      <c r="X6" s="140" t="s">
        <v>164</v>
      </c>
    </row>
    <row r="7" spans="1:24" ht="14.25">
      <c r="A7" s="139" t="s">
        <v>139</v>
      </c>
      <c r="B7" s="160" t="s">
        <v>201</v>
      </c>
      <c r="C7" s="139" t="s">
        <v>164</v>
      </c>
      <c r="D7" s="139" t="s">
        <v>165</v>
      </c>
      <c r="E7" s="19">
        <v>32</v>
      </c>
      <c r="F7" s="139">
        <v>16</v>
      </c>
      <c r="G7" s="139"/>
      <c r="H7" s="139">
        <v>16</v>
      </c>
      <c r="I7" s="139"/>
      <c r="J7" s="19">
        <v>2</v>
      </c>
      <c r="K7" s="139"/>
      <c r="L7" s="139"/>
      <c r="M7" s="139"/>
      <c r="N7" s="139"/>
      <c r="O7" s="139"/>
      <c r="P7" s="139"/>
      <c r="Q7" s="139"/>
      <c r="R7" s="139">
        <v>2</v>
      </c>
      <c r="S7" s="139"/>
      <c r="T7" s="139"/>
      <c r="U7" s="139"/>
      <c r="V7" s="139"/>
      <c r="W7" s="110" t="s">
        <v>232</v>
      </c>
      <c r="X7" s="140" t="s">
        <v>164</v>
      </c>
    </row>
    <row r="8" spans="1:24" ht="14.25">
      <c r="A8" s="139" t="s">
        <v>140</v>
      </c>
      <c r="B8" s="160" t="s">
        <v>202</v>
      </c>
      <c r="C8" s="139" t="s">
        <v>164</v>
      </c>
      <c r="D8" s="139" t="s">
        <v>203</v>
      </c>
      <c r="E8" s="19">
        <v>32</v>
      </c>
      <c r="F8" s="139">
        <v>28</v>
      </c>
      <c r="G8" s="139">
        <v>4</v>
      </c>
      <c r="H8" s="139"/>
      <c r="I8" s="139"/>
      <c r="J8" s="19">
        <v>2</v>
      </c>
      <c r="K8" s="139"/>
      <c r="L8" s="139"/>
      <c r="M8" s="139"/>
      <c r="N8" s="139"/>
      <c r="O8" s="139"/>
      <c r="P8" s="139"/>
      <c r="Q8" s="139"/>
      <c r="R8" s="139"/>
      <c r="S8" s="139">
        <v>2</v>
      </c>
      <c r="T8" s="139"/>
      <c r="U8" s="139"/>
      <c r="V8" s="139"/>
      <c r="W8" s="110" t="s">
        <v>234</v>
      </c>
      <c r="X8" s="140" t="s">
        <v>164</v>
      </c>
    </row>
    <row r="9" spans="1:24" ht="22.5">
      <c r="A9" s="139" t="s">
        <v>180</v>
      </c>
      <c r="B9" s="160" t="s">
        <v>204</v>
      </c>
      <c r="C9" s="139" t="s">
        <v>205</v>
      </c>
      <c r="D9" s="139" t="s">
        <v>165</v>
      </c>
      <c r="E9" s="19">
        <v>32</v>
      </c>
      <c r="F9" s="139">
        <v>32</v>
      </c>
      <c r="G9" s="139"/>
      <c r="H9" s="139"/>
      <c r="I9" s="139"/>
      <c r="J9" s="19">
        <v>2</v>
      </c>
      <c r="K9" s="139"/>
      <c r="L9" s="139"/>
      <c r="M9" s="139"/>
      <c r="N9" s="139"/>
      <c r="O9" s="139"/>
      <c r="P9" s="139"/>
      <c r="Q9" s="139"/>
      <c r="R9" s="139">
        <v>2</v>
      </c>
      <c r="S9" s="139"/>
      <c r="T9" s="139"/>
      <c r="U9" s="139"/>
      <c r="V9" s="139"/>
      <c r="W9" s="110" t="s">
        <v>232</v>
      </c>
      <c r="X9" s="140" t="s">
        <v>164</v>
      </c>
    </row>
    <row r="10" spans="1:24" ht="14.25">
      <c r="A10" s="139" t="s">
        <v>141</v>
      </c>
      <c r="B10" s="160" t="s">
        <v>206</v>
      </c>
      <c r="C10" s="147" t="s">
        <v>219</v>
      </c>
      <c r="D10" s="139" t="s">
        <v>165</v>
      </c>
      <c r="E10" s="19">
        <v>32</v>
      </c>
      <c r="F10" s="139">
        <v>32</v>
      </c>
      <c r="G10" s="139"/>
      <c r="H10" s="139"/>
      <c r="I10" s="139"/>
      <c r="J10" s="19">
        <v>2</v>
      </c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>
        <v>2</v>
      </c>
      <c r="V10" s="139"/>
      <c r="W10" s="110" t="s">
        <v>235</v>
      </c>
      <c r="X10" s="140" t="s">
        <v>164</v>
      </c>
    </row>
    <row r="11" spans="1:24" ht="14.25">
      <c r="A11" s="139" t="s">
        <v>142</v>
      </c>
      <c r="B11" s="160" t="s">
        <v>207</v>
      </c>
      <c r="C11" s="147" t="s">
        <v>219</v>
      </c>
      <c r="D11" s="139" t="s">
        <v>165</v>
      </c>
      <c r="E11" s="19">
        <v>32</v>
      </c>
      <c r="F11" s="139">
        <v>32</v>
      </c>
      <c r="G11" s="139"/>
      <c r="H11" s="139"/>
      <c r="I11" s="139"/>
      <c r="J11" s="19">
        <v>2</v>
      </c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>
        <v>2</v>
      </c>
      <c r="V11" s="139"/>
      <c r="W11" s="110" t="s">
        <v>236</v>
      </c>
      <c r="X11" s="140" t="s">
        <v>164</v>
      </c>
    </row>
    <row r="12" spans="1:24" ht="14.25">
      <c r="A12" s="139" t="s">
        <v>143</v>
      </c>
      <c r="B12" s="160" t="s">
        <v>208</v>
      </c>
      <c r="C12" s="147" t="s">
        <v>219</v>
      </c>
      <c r="D12" s="139" t="s">
        <v>165</v>
      </c>
      <c r="E12" s="19">
        <v>24</v>
      </c>
      <c r="F12" s="139">
        <v>24</v>
      </c>
      <c r="G12" s="139"/>
      <c r="H12" s="139"/>
      <c r="I12" s="139"/>
      <c r="J12" s="19">
        <v>1.5</v>
      </c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>
        <v>1.5</v>
      </c>
      <c r="V12" s="139"/>
      <c r="W12" s="110" t="s">
        <v>232</v>
      </c>
      <c r="X12" s="140" t="s">
        <v>164</v>
      </c>
    </row>
    <row r="13" spans="1:24" ht="22.5">
      <c r="A13" s="139" t="s">
        <v>144</v>
      </c>
      <c r="B13" s="160" t="s">
        <v>209</v>
      </c>
      <c r="C13" s="147" t="s">
        <v>219</v>
      </c>
      <c r="D13" s="139" t="s">
        <v>165</v>
      </c>
      <c r="E13" s="19">
        <v>32</v>
      </c>
      <c r="F13" s="139">
        <v>32</v>
      </c>
      <c r="G13" s="139"/>
      <c r="H13" s="139"/>
      <c r="I13" s="139"/>
      <c r="J13" s="19">
        <v>2</v>
      </c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>
        <v>2</v>
      </c>
      <c r="V13" s="139"/>
      <c r="W13" s="110" t="s">
        <v>232</v>
      </c>
      <c r="X13" s="140" t="s">
        <v>164</v>
      </c>
    </row>
    <row r="14" spans="1:24" ht="14.25">
      <c r="A14" s="139" t="s">
        <v>145</v>
      </c>
      <c r="B14" s="162" t="s">
        <v>210</v>
      </c>
      <c r="C14" s="147" t="s">
        <v>219</v>
      </c>
      <c r="D14" s="149" t="s">
        <v>170</v>
      </c>
      <c r="E14" s="19">
        <v>32</v>
      </c>
      <c r="F14" s="149">
        <v>28</v>
      </c>
      <c r="G14" s="149">
        <v>4</v>
      </c>
      <c r="H14" s="149"/>
      <c r="I14" s="149"/>
      <c r="J14" s="19">
        <v>2</v>
      </c>
      <c r="K14" s="139"/>
      <c r="L14" s="149"/>
      <c r="M14" s="149"/>
      <c r="N14" s="149"/>
      <c r="O14" s="149"/>
      <c r="P14" s="149"/>
      <c r="Q14" s="149"/>
      <c r="R14" s="149"/>
      <c r="S14" s="149"/>
      <c r="T14" s="149"/>
      <c r="U14" s="149">
        <v>2</v>
      </c>
      <c r="V14" s="149"/>
      <c r="W14" s="110" t="s">
        <v>232</v>
      </c>
      <c r="X14" s="150" t="s">
        <v>169</v>
      </c>
    </row>
    <row r="15" spans="1:24" ht="14.25">
      <c r="A15" s="139" t="s">
        <v>146</v>
      </c>
      <c r="B15" s="160" t="s">
        <v>211</v>
      </c>
      <c r="C15" s="147" t="s">
        <v>219</v>
      </c>
      <c r="D15" s="139" t="s">
        <v>165</v>
      </c>
      <c r="E15" s="19">
        <v>32</v>
      </c>
      <c r="F15" s="139">
        <v>32</v>
      </c>
      <c r="G15" s="139"/>
      <c r="H15" s="139"/>
      <c r="I15" s="139"/>
      <c r="J15" s="19">
        <v>2</v>
      </c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>
        <v>2</v>
      </c>
      <c r="V15" s="139"/>
      <c r="W15" s="110" t="s">
        <v>232</v>
      </c>
      <c r="X15" s="140" t="s">
        <v>164</v>
      </c>
    </row>
    <row r="16" spans="1:24" ht="14.25">
      <c r="A16" s="139" t="s">
        <v>147</v>
      </c>
      <c r="B16" s="160" t="s">
        <v>217</v>
      </c>
      <c r="C16" s="147" t="s">
        <v>219</v>
      </c>
      <c r="D16" s="139" t="s">
        <v>165</v>
      </c>
      <c r="E16" s="19">
        <v>32</v>
      </c>
      <c r="F16" s="139">
        <v>32</v>
      </c>
      <c r="G16" s="139"/>
      <c r="H16" s="139"/>
      <c r="I16" s="139"/>
      <c r="J16" s="19">
        <v>2</v>
      </c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>
        <v>2</v>
      </c>
      <c r="V16" s="139"/>
      <c r="W16" s="110" t="s">
        <v>232</v>
      </c>
      <c r="X16" s="140" t="s">
        <v>164</v>
      </c>
    </row>
    <row r="17" spans="1:24" ht="14.25">
      <c r="A17" s="139" t="s">
        <v>148</v>
      </c>
      <c r="B17" s="160" t="s">
        <v>212</v>
      </c>
      <c r="C17" s="147" t="s">
        <v>219</v>
      </c>
      <c r="D17" s="139" t="s">
        <v>165</v>
      </c>
      <c r="E17" s="19">
        <v>32</v>
      </c>
      <c r="F17" s="139">
        <v>32</v>
      </c>
      <c r="G17" s="139"/>
      <c r="H17" s="139"/>
      <c r="I17" s="139"/>
      <c r="J17" s="19">
        <v>2</v>
      </c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>
        <v>2</v>
      </c>
      <c r="V17" s="139"/>
      <c r="W17" s="110" t="s">
        <v>232</v>
      </c>
      <c r="X17" s="140" t="s">
        <v>164</v>
      </c>
    </row>
    <row r="18" spans="1:24" ht="22.5">
      <c r="A18" s="139" t="s">
        <v>250</v>
      </c>
      <c r="B18" s="160" t="s">
        <v>213</v>
      </c>
      <c r="C18" s="147" t="s">
        <v>219</v>
      </c>
      <c r="D18" s="139" t="s">
        <v>165</v>
      </c>
      <c r="E18" s="19">
        <v>32</v>
      </c>
      <c r="F18" s="139">
        <v>20</v>
      </c>
      <c r="G18" s="139">
        <v>12</v>
      </c>
      <c r="H18" s="139"/>
      <c r="I18" s="139"/>
      <c r="J18" s="19">
        <v>2</v>
      </c>
      <c r="K18" s="139"/>
      <c r="L18" s="139"/>
      <c r="M18" s="139"/>
      <c r="N18" s="139"/>
      <c r="O18" s="139"/>
      <c r="P18" s="139"/>
      <c r="Q18" s="139"/>
      <c r="R18" s="139"/>
      <c r="S18" s="163"/>
      <c r="T18" s="163"/>
      <c r="U18" s="139">
        <v>2</v>
      </c>
      <c r="V18" s="139"/>
      <c r="W18" s="110" t="s">
        <v>237</v>
      </c>
      <c r="X18" s="140" t="s">
        <v>164</v>
      </c>
    </row>
    <row r="19" spans="1:24" ht="15.75">
      <c r="A19" s="139" t="s">
        <v>149</v>
      </c>
      <c r="B19" s="160" t="s">
        <v>214</v>
      </c>
      <c r="C19" s="147" t="s">
        <v>219</v>
      </c>
      <c r="D19" s="139" t="s">
        <v>165</v>
      </c>
      <c r="E19" s="19">
        <v>32</v>
      </c>
      <c r="F19" s="139">
        <v>32</v>
      </c>
      <c r="G19" s="139"/>
      <c r="H19" s="139"/>
      <c r="I19" s="139"/>
      <c r="J19" s="19">
        <v>2</v>
      </c>
      <c r="K19" s="139"/>
      <c r="L19" s="139"/>
      <c r="M19" s="139"/>
      <c r="N19" s="139"/>
      <c r="O19" s="139"/>
      <c r="P19" s="139"/>
      <c r="Q19" s="139"/>
      <c r="R19" s="139"/>
      <c r="S19" s="163"/>
      <c r="T19" s="163"/>
      <c r="U19" s="139">
        <v>2</v>
      </c>
      <c r="V19" s="139"/>
      <c r="W19" s="110" t="s">
        <v>238</v>
      </c>
      <c r="X19" s="140" t="s">
        <v>164</v>
      </c>
    </row>
    <row r="20" spans="1:24" ht="15.75">
      <c r="A20" s="139" t="s">
        <v>150</v>
      </c>
      <c r="B20" s="160" t="s">
        <v>215</v>
      </c>
      <c r="C20" s="147" t="s">
        <v>219</v>
      </c>
      <c r="D20" s="139" t="s">
        <v>165</v>
      </c>
      <c r="E20" s="19">
        <v>32</v>
      </c>
      <c r="F20" s="139">
        <v>28</v>
      </c>
      <c r="G20" s="139">
        <v>4</v>
      </c>
      <c r="H20" s="139"/>
      <c r="I20" s="139"/>
      <c r="J20" s="19">
        <v>2</v>
      </c>
      <c r="K20" s="139"/>
      <c r="L20" s="139"/>
      <c r="M20" s="139"/>
      <c r="N20" s="139"/>
      <c r="O20" s="139"/>
      <c r="P20" s="139"/>
      <c r="Q20" s="139"/>
      <c r="R20" s="139"/>
      <c r="S20" s="163"/>
      <c r="T20" s="163"/>
      <c r="U20" s="139">
        <v>2</v>
      </c>
      <c r="V20" s="139"/>
      <c r="W20" s="110" t="s">
        <v>234</v>
      </c>
      <c r="X20" s="140" t="s">
        <v>164</v>
      </c>
    </row>
    <row r="21" spans="1:24" s="35" customFormat="1" ht="18" customHeight="1">
      <c r="A21" s="164" t="s">
        <v>216</v>
      </c>
      <c r="B21" s="165"/>
      <c r="C21" s="165"/>
      <c r="D21" s="165"/>
      <c r="E21" s="19">
        <f>SUM(E5:E20)</f>
        <v>504</v>
      </c>
      <c r="F21" s="19">
        <f>SUM(F5:F20)</f>
        <v>464</v>
      </c>
      <c r="G21" s="19">
        <f>SUM(G5:G20)</f>
        <v>24</v>
      </c>
      <c r="H21" s="19">
        <f>SUM(H5:H20)</f>
        <v>16</v>
      </c>
      <c r="I21" s="19">
        <f>SUM(I5:I20)</f>
        <v>0</v>
      </c>
      <c r="J21" s="19">
        <f>SUM(L21:V21)</f>
        <v>31.5</v>
      </c>
      <c r="K21" s="19">
        <f aca="true" t="shared" si="0" ref="K21:V21">SUM(K5:K20)</f>
        <v>0</v>
      </c>
      <c r="L21" s="19">
        <f t="shared" si="0"/>
        <v>0</v>
      </c>
      <c r="M21" s="19">
        <f t="shared" si="0"/>
        <v>0</v>
      </c>
      <c r="N21" s="19">
        <f t="shared" si="0"/>
        <v>0</v>
      </c>
      <c r="O21" s="19">
        <f t="shared" si="0"/>
        <v>0</v>
      </c>
      <c r="P21" s="19">
        <f t="shared" si="0"/>
        <v>0</v>
      </c>
      <c r="Q21" s="19">
        <f t="shared" si="0"/>
        <v>0</v>
      </c>
      <c r="R21" s="19">
        <f t="shared" si="0"/>
        <v>4</v>
      </c>
      <c r="S21" s="19">
        <f t="shared" si="0"/>
        <v>6</v>
      </c>
      <c r="T21" s="19">
        <f t="shared" si="0"/>
        <v>0</v>
      </c>
      <c r="U21" s="19">
        <f t="shared" si="0"/>
        <v>21.5</v>
      </c>
      <c r="V21" s="19">
        <f t="shared" si="0"/>
        <v>0</v>
      </c>
      <c r="W21" s="110"/>
      <c r="X21" s="140"/>
    </row>
    <row r="22" spans="1:24" s="35" customFormat="1" ht="12.75" thickBot="1">
      <c r="A22" s="166" t="s">
        <v>50</v>
      </c>
      <c r="B22" s="166"/>
      <c r="C22" s="166"/>
      <c r="D22" s="166"/>
      <c r="E22" s="167">
        <v>296</v>
      </c>
      <c r="F22" s="168"/>
      <c r="G22" s="168"/>
      <c r="H22" s="168"/>
      <c r="I22" s="168"/>
      <c r="J22" s="169">
        <v>19</v>
      </c>
      <c r="K22" s="170"/>
      <c r="L22" s="168"/>
      <c r="M22" s="168"/>
      <c r="N22" s="168"/>
      <c r="O22" s="168"/>
      <c r="P22" s="168"/>
      <c r="Q22" s="168"/>
      <c r="R22" s="168">
        <v>4</v>
      </c>
      <c r="S22" s="168">
        <v>6</v>
      </c>
      <c r="T22" s="168"/>
      <c r="U22" s="168">
        <v>9</v>
      </c>
      <c r="V22" s="168"/>
      <c r="W22" s="171"/>
      <c r="X22" s="172"/>
    </row>
    <row r="23" spans="1:24" ht="14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</sheetData>
  <sheetProtection/>
  <mergeCells count="15">
    <mergeCell ref="A22:D22"/>
    <mergeCell ref="D3:D4"/>
    <mergeCell ref="E3:E4"/>
    <mergeCell ref="F3:I3"/>
    <mergeCell ref="X3:X4"/>
    <mergeCell ref="A21:D21"/>
    <mergeCell ref="A1:X1"/>
    <mergeCell ref="A2:X2"/>
    <mergeCell ref="A3:A4"/>
    <mergeCell ref="B3:B4"/>
    <mergeCell ref="C3:C4"/>
    <mergeCell ref="K3:K4"/>
    <mergeCell ref="L3:V3"/>
    <mergeCell ref="W3:W4"/>
    <mergeCell ref="J3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0">
      <selection activeCell="T12" sqref="T12"/>
    </sheetView>
  </sheetViews>
  <sheetFormatPr defaultColWidth="9.00390625" defaultRowHeight="14.25"/>
  <cols>
    <col min="2" max="2" width="11.00390625" style="0" customWidth="1"/>
    <col min="3" max="3" width="6.125" style="0" customWidth="1"/>
    <col min="4" max="5" width="6.375" style="0" customWidth="1"/>
    <col min="6" max="7" width="4.875" style="0" customWidth="1"/>
    <col min="8" max="8" width="4.75390625" style="0" customWidth="1"/>
    <col min="9" max="9" width="5.50390625" style="0" customWidth="1"/>
    <col min="10" max="10" width="4.875" style="0" customWidth="1"/>
    <col min="11" max="11" width="4.50390625" style="0" customWidth="1"/>
    <col min="12" max="12" width="4.75390625" style="0" customWidth="1"/>
    <col min="13" max="13" width="4.625" style="0" customWidth="1"/>
    <col min="14" max="14" width="4.375" style="0" customWidth="1"/>
    <col min="15" max="16" width="3.75390625" style="0" customWidth="1"/>
    <col min="17" max="17" width="3.00390625" style="0" customWidth="1"/>
    <col min="18" max="18" width="3.125" style="0" customWidth="1"/>
    <col min="19" max="19" width="6.625" style="0" customWidth="1"/>
  </cols>
  <sheetData>
    <row r="1" spans="1:19" ht="22.5">
      <c r="A1" s="64" t="s">
        <v>160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1" thickBot="1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4.25">
      <c r="A3" s="95" t="s">
        <v>30</v>
      </c>
      <c r="B3" s="97" t="s">
        <v>31</v>
      </c>
      <c r="C3" s="99" t="s">
        <v>1</v>
      </c>
      <c r="D3" s="99" t="s">
        <v>32</v>
      </c>
      <c r="E3" s="99" t="s">
        <v>33</v>
      </c>
      <c r="F3" s="99" t="s">
        <v>34</v>
      </c>
      <c r="G3" s="99" t="s">
        <v>35</v>
      </c>
      <c r="H3" s="97" t="s">
        <v>5</v>
      </c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93" t="s">
        <v>6</v>
      </c>
    </row>
    <row r="4" spans="1:19" ht="14.25">
      <c r="A4" s="96"/>
      <c r="B4" s="98"/>
      <c r="C4" s="100"/>
      <c r="D4" s="100"/>
      <c r="E4" s="100"/>
      <c r="F4" s="100"/>
      <c r="G4" s="100"/>
      <c r="H4" s="4">
        <v>1</v>
      </c>
      <c r="I4" s="4">
        <v>2</v>
      </c>
      <c r="J4" s="4" t="s">
        <v>10</v>
      </c>
      <c r="K4" s="4">
        <v>3</v>
      </c>
      <c r="L4" s="4">
        <v>4</v>
      </c>
      <c r="M4" s="4" t="s">
        <v>10</v>
      </c>
      <c r="N4" s="4">
        <v>5</v>
      </c>
      <c r="O4" s="4">
        <v>6</v>
      </c>
      <c r="P4" s="4" t="s">
        <v>10</v>
      </c>
      <c r="Q4" s="4">
        <v>7</v>
      </c>
      <c r="R4" s="4">
        <v>8</v>
      </c>
      <c r="S4" s="94"/>
    </row>
    <row r="5" spans="1:19" ht="14.25">
      <c r="A5" s="19" t="s">
        <v>67</v>
      </c>
      <c r="B5" s="23" t="s">
        <v>69</v>
      </c>
      <c r="C5" s="19" t="s">
        <v>38</v>
      </c>
      <c r="D5" s="24">
        <v>0.5</v>
      </c>
      <c r="E5" s="24"/>
      <c r="F5" s="24"/>
      <c r="G5" s="24">
        <v>0</v>
      </c>
      <c r="H5" s="19" t="s">
        <v>75</v>
      </c>
      <c r="I5" s="19"/>
      <c r="J5" s="19"/>
      <c r="K5" s="19"/>
      <c r="L5" s="19"/>
      <c r="M5" s="19"/>
      <c r="N5" s="19"/>
      <c r="O5" s="19"/>
      <c r="P5" s="19"/>
      <c r="Q5" s="19"/>
      <c r="R5" s="23"/>
      <c r="S5" s="173" t="s">
        <v>255</v>
      </c>
    </row>
    <row r="6" spans="1:19" ht="14.25">
      <c r="A6" s="19" t="s">
        <v>68</v>
      </c>
      <c r="B6" s="23" t="s">
        <v>70</v>
      </c>
      <c r="C6" s="19" t="s">
        <v>71</v>
      </c>
      <c r="D6" s="24">
        <v>2</v>
      </c>
      <c r="E6" s="24"/>
      <c r="F6" s="24"/>
      <c r="G6" s="24">
        <v>2</v>
      </c>
      <c r="H6" s="19">
        <v>2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73" t="s">
        <v>256</v>
      </c>
    </row>
    <row r="7" spans="1:19" ht="90">
      <c r="A7" s="174" t="s">
        <v>226</v>
      </c>
      <c r="B7" s="19" t="s">
        <v>73</v>
      </c>
      <c r="C7" s="19" t="s">
        <v>71</v>
      </c>
      <c r="D7" s="19">
        <v>1</v>
      </c>
      <c r="E7" s="19"/>
      <c r="F7" s="19"/>
      <c r="G7" s="19">
        <v>0</v>
      </c>
      <c r="H7" s="19" t="s">
        <v>75</v>
      </c>
      <c r="I7" s="19" t="s">
        <v>75</v>
      </c>
      <c r="J7" s="19"/>
      <c r="K7" s="19" t="s">
        <v>75</v>
      </c>
      <c r="L7" s="19" t="s">
        <v>75</v>
      </c>
      <c r="M7" s="19"/>
      <c r="N7" s="19" t="s">
        <v>75</v>
      </c>
      <c r="O7" s="19" t="s">
        <v>75</v>
      </c>
      <c r="P7" s="19"/>
      <c r="Q7" s="19" t="s">
        <v>75</v>
      </c>
      <c r="R7" s="19" t="s">
        <v>75</v>
      </c>
      <c r="S7" s="173" t="s">
        <v>76</v>
      </c>
    </row>
    <row r="8" spans="1:19" ht="15">
      <c r="A8" s="19" t="s">
        <v>117</v>
      </c>
      <c r="B8" s="19" t="s">
        <v>74</v>
      </c>
      <c r="C8" s="19" t="s">
        <v>71</v>
      </c>
      <c r="D8" s="19" t="s">
        <v>227</v>
      </c>
      <c r="E8" s="19"/>
      <c r="F8" s="19"/>
      <c r="G8" s="175">
        <f>SUM(H8:R8)</f>
        <v>0.5</v>
      </c>
      <c r="H8" s="19"/>
      <c r="I8" s="19"/>
      <c r="J8" s="19"/>
      <c r="K8" s="19"/>
      <c r="L8" s="19"/>
      <c r="M8" s="19"/>
      <c r="N8" s="19"/>
      <c r="O8" s="19">
        <v>0.5</v>
      </c>
      <c r="P8" s="19"/>
      <c r="Q8" s="19"/>
      <c r="R8" s="19"/>
      <c r="S8" s="173"/>
    </row>
    <row r="9" spans="1:19" ht="15">
      <c r="A9" s="138" t="s">
        <v>243</v>
      </c>
      <c r="B9" s="29" t="s">
        <v>72</v>
      </c>
      <c r="C9" s="19" t="s">
        <v>71</v>
      </c>
      <c r="D9" s="176"/>
      <c r="E9" s="176"/>
      <c r="F9" s="176"/>
      <c r="G9" s="24">
        <v>4</v>
      </c>
      <c r="H9" s="19" t="s">
        <v>75</v>
      </c>
      <c r="I9" s="19" t="s">
        <v>75</v>
      </c>
      <c r="J9" s="177"/>
      <c r="K9" s="19" t="s">
        <v>75</v>
      </c>
      <c r="L9" s="19" t="s">
        <v>75</v>
      </c>
      <c r="M9" s="178"/>
      <c r="N9" s="19" t="s">
        <v>75</v>
      </c>
      <c r="O9" s="19" t="s">
        <v>75</v>
      </c>
      <c r="P9" s="178"/>
      <c r="Q9" s="19" t="s">
        <v>75</v>
      </c>
      <c r="R9" s="19">
        <v>4</v>
      </c>
      <c r="S9" s="173" t="s">
        <v>118</v>
      </c>
    </row>
    <row r="10" spans="1:19" s="40" customFormat="1" ht="14.25">
      <c r="A10" s="138" t="s">
        <v>151</v>
      </c>
      <c r="B10" s="139" t="s">
        <v>119</v>
      </c>
      <c r="C10" s="118" t="s">
        <v>12</v>
      </c>
      <c r="D10" s="118">
        <v>4</v>
      </c>
      <c r="E10" s="118"/>
      <c r="F10" s="118"/>
      <c r="G10" s="25">
        <v>4</v>
      </c>
      <c r="H10" s="118"/>
      <c r="I10" s="118"/>
      <c r="J10" s="118"/>
      <c r="K10" s="118">
        <v>4</v>
      </c>
      <c r="L10" s="118"/>
      <c r="M10" s="118"/>
      <c r="N10" s="118"/>
      <c r="O10" s="118"/>
      <c r="P10" s="118"/>
      <c r="Q10" s="118"/>
      <c r="R10" s="118"/>
      <c r="S10" s="140" t="s">
        <v>231</v>
      </c>
    </row>
    <row r="11" spans="1:19" ht="14.25">
      <c r="A11" s="138" t="s">
        <v>152</v>
      </c>
      <c r="B11" s="139" t="s">
        <v>120</v>
      </c>
      <c r="C11" s="139" t="s">
        <v>12</v>
      </c>
      <c r="D11" s="139">
        <v>1</v>
      </c>
      <c r="E11" s="139"/>
      <c r="F11" s="139"/>
      <c r="G11" s="25">
        <v>1</v>
      </c>
      <c r="H11" s="139"/>
      <c r="I11" s="139"/>
      <c r="J11" s="139"/>
      <c r="K11" s="139"/>
      <c r="L11" s="139">
        <v>1</v>
      </c>
      <c r="M11" s="139"/>
      <c r="N11" s="139"/>
      <c r="O11" s="139"/>
      <c r="P11" s="139"/>
      <c r="Q11" s="139"/>
      <c r="R11" s="139"/>
      <c r="S11" s="140" t="s">
        <v>116</v>
      </c>
    </row>
    <row r="12" spans="1:19" ht="22.5">
      <c r="A12" s="108" t="s">
        <v>225</v>
      </c>
      <c r="B12" s="179" t="s">
        <v>121</v>
      </c>
      <c r="C12" s="139" t="s">
        <v>12</v>
      </c>
      <c r="D12" s="139"/>
      <c r="E12" s="139">
        <v>48</v>
      </c>
      <c r="F12" s="139"/>
      <c r="G12" s="25">
        <v>2</v>
      </c>
      <c r="H12" s="139"/>
      <c r="I12" s="139"/>
      <c r="J12" s="139"/>
      <c r="K12" s="139">
        <v>1</v>
      </c>
      <c r="L12" s="139">
        <v>1</v>
      </c>
      <c r="M12" s="139"/>
      <c r="N12" s="139"/>
      <c r="O12" s="139"/>
      <c r="P12" s="139"/>
      <c r="Q12" s="139"/>
      <c r="R12" s="179"/>
      <c r="S12" s="140" t="s">
        <v>118</v>
      </c>
    </row>
    <row r="13" spans="1:19" ht="24">
      <c r="A13" s="138" t="s">
        <v>153</v>
      </c>
      <c r="B13" s="179" t="s">
        <v>122</v>
      </c>
      <c r="C13" s="139" t="s">
        <v>12</v>
      </c>
      <c r="D13" s="139">
        <v>3</v>
      </c>
      <c r="E13" s="139">
        <v>6</v>
      </c>
      <c r="F13" s="139"/>
      <c r="G13" s="25">
        <v>3</v>
      </c>
      <c r="H13" s="139"/>
      <c r="I13" s="118"/>
      <c r="J13" s="118"/>
      <c r="K13" s="139"/>
      <c r="L13" s="139">
        <v>3</v>
      </c>
      <c r="M13" s="43"/>
      <c r="N13" s="139"/>
      <c r="O13" s="139"/>
      <c r="P13" s="139"/>
      <c r="Q13" s="139"/>
      <c r="R13" s="179"/>
      <c r="S13" s="140" t="s">
        <v>230</v>
      </c>
    </row>
    <row r="14" spans="1:19" ht="14.25">
      <c r="A14" s="138" t="s">
        <v>154</v>
      </c>
      <c r="B14" s="180" t="s">
        <v>161</v>
      </c>
      <c r="C14" s="139" t="s">
        <v>12</v>
      </c>
      <c r="D14" s="139">
        <v>2</v>
      </c>
      <c r="E14" s="139"/>
      <c r="F14" s="139"/>
      <c r="G14" s="25">
        <v>2</v>
      </c>
      <c r="H14" s="139"/>
      <c r="I14" s="139"/>
      <c r="J14" s="139"/>
      <c r="K14" s="139"/>
      <c r="L14" s="139"/>
      <c r="M14" s="139"/>
      <c r="N14" s="139"/>
      <c r="O14" s="139">
        <v>2</v>
      </c>
      <c r="P14" s="139"/>
      <c r="Q14" s="139"/>
      <c r="R14" s="179"/>
      <c r="S14" s="140" t="s">
        <v>123</v>
      </c>
    </row>
    <row r="15" spans="1:19" ht="22.5">
      <c r="A15" s="138" t="s">
        <v>135</v>
      </c>
      <c r="B15" s="139" t="s">
        <v>175</v>
      </c>
      <c r="C15" s="139" t="s">
        <v>12</v>
      </c>
      <c r="D15" s="139"/>
      <c r="E15" s="139">
        <v>32</v>
      </c>
      <c r="F15" s="139"/>
      <c r="G15" s="25">
        <v>1.5</v>
      </c>
      <c r="H15" s="139"/>
      <c r="I15" s="139"/>
      <c r="J15" s="139"/>
      <c r="K15" s="139"/>
      <c r="L15" s="139"/>
      <c r="M15" s="139"/>
      <c r="N15" s="19" t="s">
        <v>75</v>
      </c>
      <c r="O15" s="139">
        <v>1.5</v>
      </c>
      <c r="P15" s="139"/>
      <c r="Q15" s="139"/>
      <c r="R15" s="179"/>
      <c r="S15" s="181" t="s">
        <v>218</v>
      </c>
    </row>
    <row r="16" spans="1:19" ht="24">
      <c r="A16" s="138" t="s">
        <v>155</v>
      </c>
      <c r="B16" s="179" t="s">
        <v>124</v>
      </c>
      <c r="C16" s="139" t="s">
        <v>12</v>
      </c>
      <c r="D16" s="139">
        <v>3</v>
      </c>
      <c r="E16" s="139"/>
      <c r="F16" s="139"/>
      <c r="G16" s="25">
        <v>3</v>
      </c>
      <c r="H16" s="139"/>
      <c r="I16" s="139"/>
      <c r="J16" s="139"/>
      <c r="K16" s="139"/>
      <c r="L16" s="139"/>
      <c r="M16" s="139"/>
      <c r="N16" s="139"/>
      <c r="O16" s="139">
        <v>3</v>
      </c>
      <c r="P16" s="43"/>
      <c r="Q16" s="139"/>
      <c r="R16" s="179"/>
      <c r="S16" s="140" t="s">
        <v>230</v>
      </c>
    </row>
    <row r="17" spans="1:19" ht="24">
      <c r="A17" s="138" t="s">
        <v>156</v>
      </c>
      <c r="B17" s="179" t="s">
        <v>125</v>
      </c>
      <c r="C17" s="139" t="s">
        <v>12</v>
      </c>
      <c r="D17" s="139">
        <v>2</v>
      </c>
      <c r="E17" s="139"/>
      <c r="F17" s="139"/>
      <c r="G17" s="25">
        <v>2</v>
      </c>
      <c r="H17" s="139"/>
      <c r="I17" s="139"/>
      <c r="J17" s="139"/>
      <c r="K17" s="139"/>
      <c r="L17" s="139"/>
      <c r="M17" s="139"/>
      <c r="N17" s="139"/>
      <c r="O17" s="139"/>
      <c r="P17" s="139"/>
      <c r="Q17" s="139">
        <v>2</v>
      </c>
      <c r="R17" s="179"/>
      <c r="S17" s="140" t="s">
        <v>230</v>
      </c>
    </row>
    <row r="18" spans="1:19" ht="14.25">
      <c r="A18" s="138" t="s">
        <v>157</v>
      </c>
      <c r="B18" s="179" t="s">
        <v>126</v>
      </c>
      <c r="C18" s="139" t="s">
        <v>12</v>
      </c>
      <c r="D18" s="139">
        <v>2</v>
      </c>
      <c r="E18" s="139"/>
      <c r="F18" s="139"/>
      <c r="G18" s="25">
        <v>2</v>
      </c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79">
        <v>2</v>
      </c>
      <c r="S18" s="140" t="s">
        <v>123</v>
      </c>
    </row>
    <row r="19" spans="1:19" ht="14.25">
      <c r="A19" s="138" t="s">
        <v>158</v>
      </c>
      <c r="B19" s="179" t="s">
        <v>127</v>
      </c>
      <c r="C19" s="139" t="s">
        <v>12</v>
      </c>
      <c r="D19" s="139">
        <v>15</v>
      </c>
      <c r="E19" s="139"/>
      <c r="F19" s="139"/>
      <c r="G19" s="25">
        <v>15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79">
        <v>15</v>
      </c>
      <c r="S19" s="140" t="s">
        <v>232</v>
      </c>
    </row>
    <row r="20" spans="1:19" s="32" customFormat="1" ht="16.5" thickBot="1">
      <c r="A20" s="182" t="s">
        <v>95</v>
      </c>
      <c r="B20" s="183"/>
      <c r="C20" s="184"/>
      <c r="D20" s="185" t="str">
        <f>SUM(D5:D19)&amp;"周"</f>
        <v>35.5周</v>
      </c>
      <c r="E20" s="185">
        <f aca="true" t="shared" si="0" ref="E20:R20">SUM(E5:E19)</f>
        <v>86</v>
      </c>
      <c r="F20" s="185">
        <f t="shared" si="0"/>
        <v>0</v>
      </c>
      <c r="G20" s="185">
        <f t="shared" si="0"/>
        <v>42</v>
      </c>
      <c r="H20" s="185">
        <f t="shared" si="0"/>
        <v>2</v>
      </c>
      <c r="I20" s="185">
        <f t="shared" si="0"/>
        <v>0</v>
      </c>
      <c r="J20" s="185">
        <f t="shared" si="0"/>
        <v>0</v>
      </c>
      <c r="K20" s="185">
        <f t="shared" si="0"/>
        <v>5</v>
      </c>
      <c r="L20" s="185">
        <f t="shared" si="0"/>
        <v>5</v>
      </c>
      <c r="M20" s="185">
        <f t="shared" si="0"/>
        <v>0</v>
      </c>
      <c r="N20" s="185">
        <f t="shared" si="0"/>
        <v>0</v>
      </c>
      <c r="O20" s="185">
        <f t="shared" si="0"/>
        <v>7</v>
      </c>
      <c r="P20" s="185">
        <f t="shared" si="0"/>
        <v>0</v>
      </c>
      <c r="Q20" s="185">
        <f t="shared" si="0"/>
        <v>2</v>
      </c>
      <c r="R20" s="185">
        <f t="shared" si="0"/>
        <v>21</v>
      </c>
      <c r="S20" s="186"/>
    </row>
  </sheetData>
  <sheetProtection/>
  <mergeCells count="12">
    <mergeCell ref="G3:G4"/>
    <mergeCell ref="H3:R3"/>
    <mergeCell ref="S3:S4"/>
    <mergeCell ref="A20:C20"/>
    <mergeCell ref="A1:S1"/>
    <mergeCell ref="A2:S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S10" sqref="S10"/>
    </sheetView>
  </sheetViews>
  <sheetFormatPr defaultColWidth="9.00390625" defaultRowHeight="14.25"/>
  <cols>
    <col min="1" max="1" width="7.00390625" style="0" customWidth="1"/>
    <col min="2" max="2" width="10.00390625" style="0" customWidth="1"/>
    <col min="3" max="3" width="7.75390625" style="0" customWidth="1"/>
    <col min="4" max="4" width="5.875" style="0" customWidth="1"/>
    <col min="5" max="5" width="5.75390625" style="0" customWidth="1"/>
    <col min="6" max="6" width="5.25390625" style="0" customWidth="1"/>
    <col min="7" max="7" width="4.50390625" style="0" customWidth="1"/>
    <col min="8" max="8" width="4.875" style="0" customWidth="1"/>
    <col min="9" max="9" width="5.875" style="0" customWidth="1"/>
    <col min="10" max="10" width="5.375" style="0" customWidth="1"/>
    <col min="11" max="11" width="5.625" style="0" customWidth="1"/>
    <col min="12" max="12" width="5.875" style="0" customWidth="1"/>
    <col min="13" max="13" width="5.00390625" style="0" customWidth="1"/>
    <col min="14" max="14" width="4.625" style="0" customWidth="1"/>
    <col min="15" max="15" width="3.625" style="0" customWidth="1"/>
    <col min="16" max="16" width="4.625" style="0" customWidth="1"/>
    <col min="17" max="17" width="5.00390625" style="0" customWidth="1"/>
  </cols>
  <sheetData>
    <row r="1" spans="1:17" ht="22.5">
      <c r="A1" s="102" t="s">
        <v>160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9.5" thickBot="1">
      <c r="A2" s="103" t="s">
        <v>49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4.25">
      <c r="A3" s="187" t="s">
        <v>51</v>
      </c>
      <c r="B3" s="188"/>
      <c r="C3" s="189" t="s">
        <v>52</v>
      </c>
      <c r="D3" s="190" t="s">
        <v>53</v>
      </c>
      <c r="E3" s="190" t="s">
        <v>54</v>
      </c>
      <c r="F3" s="190" t="s">
        <v>55</v>
      </c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1" t="s">
        <v>93</v>
      </c>
    </row>
    <row r="4" spans="1:17" ht="14.25">
      <c r="A4" s="192"/>
      <c r="B4" s="193"/>
      <c r="C4" s="194"/>
      <c r="D4" s="194"/>
      <c r="E4" s="194"/>
      <c r="F4" s="195">
        <v>1</v>
      </c>
      <c r="G4" s="195">
        <v>2</v>
      </c>
      <c r="H4" s="195" t="s">
        <v>56</v>
      </c>
      <c r="I4" s="195">
        <v>3</v>
      </c>
      <c r="J4" s="195">
        <v>4</v>
      </c>
      <c r="K4" s="195" t="s">
        <v>56</v>
      </c>
      <c r="L4" s="195">
        <v>5</v>
      </c>
      <c r="M4" s="195">
        <v>6</v>
      </c>
      <c r="N4" s="195" t="s">
        <v>56</v>
      </c>
      <c r="O4" s="195">
        <v>7</v>
      </c>
      <c r="P4" s="195">
        <v>8</v>
      </c>
      <c r="Q4" s="196"/>
    </row>
    <row r="5" spans="1:17" ht="14.25">
      <c r="A5" s="197" t="s">
        <v>79</v>
      </c>
      <c r="B5" s="198" t="s">
        <v>80</v>
      </c>
      <c r="C5" s="25" t="s">
        <v>81</v>
      </c>
      <c r="D5" s="25">
        <f>SUM('通识教育课'!E23:G23)</f>
        <v>1052</v>
      </c>
      <c r="E5" s="25">
        <f>SUM('通识教育课'!I23:J23)</f>
        <v>66.5</v>
      </c>
      <c r="F5" s="25">
        <f>SUM('通识教育课'!K23)+1.25</f>
        <v>17</v>
      </c>
      <c r="G5" s="25">
        <f>SUM('通识教育课'!L23)+1.75</f>
        <v>17.5</v>
      </c>
      <c r="H5" s="25">
        <f>SUM('通识教育课'!M23)</f>
        <v>0</v>
      </c>
      <c r="I5" s="25">
        <f>SUM('通识教育课'!N23)+1.75</f>
        <v>21</v>
      </c>
      <c r="J5" s="25">
        <f>SUM('通识教育课'!O23)+1.75</f>
        <v>8.5</v>
      </c>
      <c r="K5" s="25">
        <f>SUM('通识教育课'!P23)</f>
        <v>0</v>
      </c>
      <c r="L5" s="25">
        <f>SUM('通识教育课'!Q23)</f>
        <v>0.25</v>
      </c>
      <c r="M5" s="25">
        <f>SUM('通识教育课'!R23)</f>
        <v>0.25</v>
      </c>
      <c r="N5" s="25">
        <f>SUM('通识教育课'!S23)</f>
        <v>0</v>
      </c>
      <c r="O5" s="25">
        <f>SUM('通识教育课'!T23)</f>
        <v>1.75</v>
      </c>
      <c r="P5" s="25">
        <f>SUM('通识教育课'!U23)</f>
        <v>0.25</v>
      </c>
      <c r="Q5" s="199" t="str">
        <f>ROUND((E5/E11*100),0)&amp;"%"</f>
        <v>35%</v>
      </c>
    </row>
    <row r="6" spans="1:17" ht="14.25">
      <c r="A6" s="200"/>
      <c r="B6" s="198"/>
      <c r="C6" s="25" t="s">
        <v>82</v>
      </c>
      <c r="D6" s="139">
        <v>144</v>
      </c>
      <c r="E6" s="139">
        <v>9</v>
      </c>
      <c r="F6" s="139">
        <v>1</v>
      </c>
      <c r="G6" s="139">
        <v>3</v>
      </c>
      <c r="H6" s="139">
        <v>0</v>
      </c>
      <c r="I6" s="139">
        <v>0</v>
      </c>
      <c r="J6" s="139">
        <v>4</v>
      </c>
      <c r="K6" s="139">
        <v>0</v>
      </c>
      <c r="L6" s="139">
        <v>1</v>
      </c>
      <c r="M6" s="139"/>
      <c r="N6" s="139"/>
      <c r="O6" s="139"/>
      <c r="P6" s="139"/>
      <c r="Q6" s="199" t="str">
        <f>ROUND((E6/E11*100),0)&amp;"%"</f>
        <v>5%</v>
      </c>
    </row>
    <row r="7" spans="1:17" ht="14.25">
      <c r="A7" s="200"/>
      <c r="B7" s="198" t="s">
        <v>77</v>
      </c>
      <c r="C7" s="25" t="s">
        <v>81</v>
      </c>
      <c r="D7" s="25">
        <f>SUM('学科基础课程和专业必修课'!F20:H20)</f>
        <v>760</v>
      </c>
      <c r="E7" s="25">
        <f>SUM('学科基础课程和专业必修课'!J20:K20)</f>
        <v>47.5</v>
      </c>
      <c r="F7" s="25">
        <f>SUM('学科基础课程和专业必修课'!L20)</f>
        <v>3</v>
      </c>
      <c r="G7" s="25">
        <f>SUM('学科基础课程和专业必修课'!M20)</f>
        <v>3</v>
      </c>
      <c r="H7" s="25">
        <f>SUM('学科基础课程和专业必修课'!N20)</f>
        <v>0</v>
      </c>
      <c r="I7" s="25">
        <f>SUM('学科基础课程和专业必修课'!O20)</f>
        <v>4</v>
      </c>
      <c r="J7" s="25">
        <f>SUM('学科基础课程和专业必修课'!P20)</f>
        <v>9.5</v>
      </c>
      <c r="K7" s="25">
        <f>SUM('学科基础课程和专业必修课'!Q20)</f>
        <v>0</v>
      </c>
      <c r="L7" s="25">
        <f>SUM('学科基础课程和专业必修课'!R20)</f>
        <v>18</v>
      </c>
      <c r="M7" s="25">
        <f>SUM('学科基础课程和专业必修课'!S20)</f>
        <v>10</v>
      </c>
      <c r="N7" s="25">
        <f>SUM('学科基础课程和专业必修课'!T20)</f>
        <v>0</v>
      </c>
      <c r="O7" s="25">
        <f>SUM('学科基础课程和专业必修课'!U20)</f>
        <v>0</v>
      </c>
      <c r="P7" s="25">
        <f>SUM('学科基础课程和专业必修课'!V20)</f>
        <v>0</v>
      </c>
      <c r="Q7" s="199" t="str">
        <f>ROUND((E7/E11*100),0)&amp;"%"</f>
        <v>25%</v>
      </c>
    </row>
    <row r="8" spans="1:17" ht="36.75" customHeight="1">
      <c r="A8" s="200"/>
      <c r="B8" s="198"/>
      <c r="C8" s="201" t="s">
        <v>94</v>
      </c>
      <c r="D8" s="25">
        <v>296</v>
      </c>
      <c r="E8" s="25">
        <v>19</v>
      </c>
      <c r="F8" s="25">
        <f>SUM('专业选修课'!L22)</f>
        <v>0</v>
      </c>
      <c r="G8" s="25">
        <f>SUM('专业选修课'!M22)</f>
        <v>0</v>
      </c>
      <c r="H8" s="25">
        <f>SUM('专业选修课'!N22)</f>
        <v>0</v>
      </c>
      <c r="I8" s="25">
        <f>SUM('专业选修课'!O22)</f>
        <v>0</v>
      </c>
      <c r="J8" s="25">
        <f>SUM('专业选修课'!P22)</f>
        <v>0</v>
      </c>
      <c r="K8" s="25">
        <f>SUM('专业选修课'!Q22)</f>
        <v>0</v>
      </c>
      <c r="L8" s="25">
        <f>SUM('专业选修课'!R22)</f>
        <v>4</v>
      </c>
      <c r="M8" s="25">
        <f>SUM('专业选修课'!S22)</f>
        <v>6</v>
      </c>
      <c r="N8" s="25">
        <f>SUM('专业选修课'!T22)</f>
        <v>0</v>
      </c>
      <c r="O8" s="25">
        <f>SUM('专业选修课'!U22)</f>
        <v>9</v>
      </c>
      <c r="P8" s="25">
        <f>SUM('专业选修课'!V22)</f>
        <v>0</v>
      </c>
      <c r="Q8" s="199" t="str">
        <f>ROUND((E8/E11*100),0)&amp;"%"</f>
        <v>10%</v>
      </c>
    </row>
    <row r="9" spans="1:17" ht="24.75" customHeight="1">
      <c r="A9" s="202"/>
      <c r="B9" s="203" t="s">
        <v>78</v>
      </c>
      <c r="C9" s="25" t="s">
        <v>82</v>
      </c>
      <c r="D9" s="139">
        <v>96</v>
      </c>
      <c r="E9" s="25">
        <v>6</v>
      </c>
      <c r="F9" s="139"/>
      <c r="G9" s="139">
        <v>2</v>
      </c>
      <c r="H9" s="139"/>
      <c r="I9" s="139"/>
      <c r="J9" s="139"/>
      <c r="K9" s="139"/>
      <c r="L9" s="139">
        <v>2</v>
      </c>
      <c r="M9" s="139">
        <v>2</v>
      </c>
      <c r="N9" s="139"/>
      <c r="O9" s="139"/>
      <c r="P9" s="139"/>
      <c r="Q9" s="199" t="str">
        <f>ROUND((E9/E11*100),0)&amp;"%"</f>
        <v>3%</v>
      </c>
    </row>
    <row r="10" spans="1:17" ht="45">
      <c r="A10" s="204" t="s">
        <v>83</v>
      </c>
      <c r="B10" s="205" t="s">
        <v>88</v>
      </c>
      <c r="C10" s="25" t="s">
        <v>81</v>
      </c>
      <c r="D10" s="139" t="str">
        <f>'实践环节'!D20</f>
        <v>35.5周</v>
      </c>
      <c r="E10" s="25">
        <f>SUM('实践环节'!G20)</f>
        <v>42</v>
      </c>
      <c r="F10" s="25">
        <f>SUM('实践环节'!H20)</f>
        <v>2</v>
      </c>
      <c r="G10" s="25">
        <f>SUM('实践环节'!I20)</f>
        <v>0</v>
      </c>
      <c r="H10" s="25">
        <f>SUM('实践环节'!J20)</f>
        <v>0</v>
      </c>
      <c r="I10" s="25">
        <f>SUM('实践环节'!K20)</f>
        <v>5</v>
      </c>
      <c r="J10" s="25">
        <f>SUM('实践环节'!L20)</f>
        <v>5</v>
      </c>
      <c r="K10" s="25">
        <f>SUM('实践环节'!M20)</f>
        <v>0</v>
      </c>
      <c r="L10" s="25">
        <f>SUM('实践环节'!N20)</f>
        <v>0</v>
      </c>
      <c r="M10" s="25">
        <f>SUM('实践环节'!O20)</f>
        <v>7</v>
      </c>
      <c r="N10" s="25">
        <f>SUM('实践环节'!P20)</f>
        <v>0</v>
      </c>
      <c r="O10" s="25">
        <f>SUM('实践环节'!Q20)</f>
        <v>2</v>
      </c>
      <c r="P10" s="25">
        <f>SUM('实践环节'!R20)</f>
        <v>21</v>
      </c>
      <c r="Q10" s="199" t="str">
        <f>ROUND((E10/E11*100),0)&amp;"%"</f>
        <v>22%</v>
      </c>
    </row>
    <row r="11" spans="1:17" ht="14.25">
      <c r="A11" s="164" t="s">
        <v>84</v>
      </c>
      <c r="B11" s="165"/>
      <c r="C11" s="165"/>
      <c r="D11" s="25">
        <f>SUM(D5:D8,D9)</f>
        <v>2348</v>
      </c>
      <c r="E11" s="25">
        <f aca="true" t="shared" si="0" ref="E11:P11">SUM(E5:E10)</f>
        <v>190</v>
      </c>
      <c r="F11" s="25">
        <f t="shared" si="0"/>
        <v>23</v>
      </c>
      <c r="G11" s="25">
        <f t="shared" si="0"/>
        <v>25.5</v>
      </c>
      <c r="H11" s="25">
        <f t="shared" si="0"/>
        <v>0</v>
      </c>
      <c r="I11" s="25">
        <f t="shared" si="0"/>
        <v>30</v>
      </c>
      <c r="J11" s="25">
        <f t="shared" si="0"/>
        <v>27</v>
      </c>
      <c r="K11" s="25">
        <f t="shared" si="0"/>
        <v>0</v>
      </c>
      <c r="L11" s="25">
        <f t="shared" si="0"/>
        <v>25.25</v>
      </c>
      <c r="M11" s="25">
        <f t="shared" si="0"/>
        <v>25.25</v>
      </c>
      <c r="N11" s="25">
        <f t="shared" si="0"/>
        <v>0</v>
      </c>
      <c r="O11" s="25">
        <f t="shared" si="0"/>
        <v>12.75</v>
      </c>
      <c r="P11" s="25">
        <f t="shared" si="0"/>
        <v>21.25</v>
      </c>
      <c r="Q11" s="206" t="str">
        <f>ROUND((E11/E11*100),0)&amp;"%"</f>
        <v>100%</v>
      </c>
    </row>
    <row r="12" spans="1:17" ht="15" thickBot="1">
      <c r="A12" s="156" t="s">
        <v>85</v>
      </c>
      <c r="B12" s="157"/>
      <c r="C12" s="157"/>
      <c r="D12" s="207">
        <f>SUM(E11)</f>
        <v>190</v>
      </c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9"/>
    </row>
    <row r="13" spans="1:17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4.25">
      <c r="A14" s="26" t="s">
        <v>86</v>
      </c>
      <c r="B14" s="106" t="s">
        <v>87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17" ht="14.25">
      <c r="A15" s="26"/>
      <c r="B15" s="106" t="s">
        <v>92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7" ht="14.25">
      <c r="A16" s="26"/>
      <c r="B16" s="104" t="s">
        <v>100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</row>
  </sheetData>
  <sheetProtection/>
  <mergeCells count="17">
    <mergeCell ref="A11:C11"/>
    <mergeCell ref="A12:C12"/>
    <mergeCell ref="A3:B4"/>
    <mergeCell ref="C3:C4"/>
    <mergeCell ref="B16:Q16"/>
    <mergeCell ref="D12:Q12"/>
    <mergeCell ref="B14:Q14"/>
    <mergeCell ref="B15:Q15"/>
    <mergeCell ref="A1:Q1"/>
    <mergeCell ref="A2:Q2"/>
    <mergeCell ref="B5:B6"/>
    <mergeCell ref="B7:B8"/>
    <mergeCell ref="F3:P3"/>
    <mergeCell ref="Q3:Q4"/>
    <mergeCell ref="D3:D4"/>
    <mergeCell ref="E3:E4"/>
    <mergeCell ref="A5:A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>guotuwenyinshe</Company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tuxiao</dc:creator>
  <cp:keywords/>
  <dc:description/>
  <cp:lastModifiedBy>ad</cp:lastModifiedBy>
  <cp:lastPrinted>2016-11-17T08:27:34Z</cp:lastPrinted>
  <dcterms:created xsi:type="dcterms:W3CDTF">2004-12-15T10:11:50Z</dcterms:created>
  <dcterms:modified xsi:type="dcterms:W3CDTF">2016-11-17T08:29:12Z</dcterms:modified>
  <cp:category/>
  <cp:version/>
  <cp:contentType/>
  <cp:contentStatus/>
</cp:coreProperties>
</file>